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Usuario\Documents\Documentos\UNIFEB - Barretos\Pós-Graduação e Pesquisa\Relatórios\Produtividade Docentes\2018-2020\"/>
    </mc:Choice>
  </mc:AlternateContent>
  <bookViews>
    <workbookView xWindow="-120" yWindow="-120" windowWidth="20730" windowHeight="11310"/>
  </bookViews>
  <sheets>
    <sheet name="Produtividade Docente" sheetId="1" r:id="rId1"/>
  </sheets>
  <definedNames>
    <definedName name="_xlnm.Print_Area" localSheetId="0">'Produtividade Docente'!$A$1:$AD$572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25" i="1" l="1"/>
  <c r="AI25" i="1"/>
  <c r="AG25" i="1"/>
  <c r="AH24" i="1"/>
  <c r="AI24" i="1"/>
  <c r="AG24" i="1"/>
  <c r="AH23" i="1"/>
  <c r="AI23" i="1"/>
  <c r="AG23" i="1"/>
  <c r="AH22" i="1"/>
  <c r="AI22" i="1"/>
  <c r="AG22" i="1"/>
  <c r="AI21" i="1"/>
  <c r="AH21" i="1"/>
  <c r="AG21" i="1"/>
  <c r="AH20" i="1"/>
  <c r="AI20" i="1"/>
  <c r="AG20" i="1"/>
  <c r="AI19" i="1"/>
  <c r="AH19" i="1"/>
  <c r="AG19" i="1"/>
  <c r="AI18" i="1"/>
  <c r="AH18" i="1"/>
  <c r="AG18" i="1"/>
  <c r="AI17" i="1"/>
  <c r="AH17" i="1"/>
  <c r="AG17" i="1"/>
  <c r="AI16" i="1"/>
  <c r="AH16" i="1"/>
  <c r="AG16" i="1"/>
  <c r="AG59" i="1"/>
  <c r="AH59" i="1"/>
  <c r="AI59" i="1"/>
  <c r="AG60" i="1"/>
  <c r="AH60" i="1"/>
  <c r="AI60" i="1"/>
  <c r="AG61" i="1"/>
  <c r="AH61" i="1"/>
  <c r="AI61" i="1"/>
  <c r="AG62" i="1"/>
  <c r="AH62" i="1"/>
  <c r="AI62" i="1"/>
  <c r="AG63" i="1"/>
  <c r="AH63" i="1"/>
  <c r="AI63" i="1"/>
  <c r="AG64" i="1"/>
  <c r="AH64" i="1"/>
  <c r="AI64" i="1"/>
  <c r="AG65" i="1"/>
  <c r="AH65" i="1"/>
  <c r="AI65" i="1"/>
  <c r="AI58" i="1"/>
  <c r="AH58" i="1"/>
  <c r="AG58" i="1"/>
  <c r="AG70" i="1"/>
  <c r="AH70" i="1"/>
  <c r="AI70" i="1"/>
  <c r="AG71" i="1"/>
  <c r="AH71" i="1"/>
  <c r="AI71" i="1"/>
  <c r="AG72" i="1"/>
  <c r="AH72" i="1"/>
  <c r="AI72" i="1"/>
  <c r="AG73" i="1"/>
  <c r="AH73" i="1"/>
  <c r="AI73" i="1"/>
  <c r="AG74" i="1"/>
  <c r="AH74" i="1"/>
  <c r="AI74" i="1"/>
  <c r="AH69" i="1"/>
  <c r="AI69" i="1"/>
  <c r="AG69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I78" i="1"/>
  <c r="AH78" i="1"/>
  <c r="AG78" i="1"/>
  <c r="AG88" i="1"/>
  <c r="AH88" i="1"/>
  <c r="AI88" i="1"/>
  <c r="AG89" i="1"/>
  <c r="AH89" i="1"/>
  <c r="AI89" i="1"/>
  <c r="AG90" i="1"/>
  <c r="AH90" i="1"/>
  <c r="AI90" i="1"/>
  <c r="AG91" i="1"/>
  <c r="AH91" i="1"/>
  <c r="AI91" i="1"/>
  <c r="AG92" i="1"/>
  <c r="AH92" i="1"/>
  <c r="AI92" i="1"/>
  <c r="AG93" i="1"/>
  <c r="AH93" i="1"/>
  <c r="AI93" i="1"/>
  <c r="AG94" i="1"/>
  <c r="AH94" i="1"/>
  <c r="AI94" i="1"/>
  <c r="AG95" i="1"/>
  <c r="AH95" i="1"/>
  <c r="AI95" i="1"/>
  <c r="AG96" i="1"/>
  <c r="AH96" i="1"/>
  <c r="AI96" i="1"/>
  <c r="AG97" i="1"/>
  <c r="AH97" i="1"/>
  <c r="AI97" i="1"/>
  <c r="AG98" i="1"/>
  <c r="AH98" i="1"/>
  <c r="AI98" i="1"/>
  <c r="AG99" i="1"/>
  <c r="AH99" i="1"/>
  <c r="AI99" i="1"/>
  <c r="AG100" i="1"/>
  <c r="AH100" i="1"/>
  <c r="AI100" i="1"/>
  <c r="AG101" i="1"/>
  <c r="AH101" i="1"/>
  <c r="AI101" i="1"/>
  <c r="AG102" i="1"/>
  <c r="AH102" i="1"/>
  <c r="AI102" i="1"/>
  <c r="AI87" i="1"/>
  <c r="AH87" i="1"/>
  <c r="AG87" i="1"/>
  <c r="AG107" i="1"/>
  <c r="AH107" i="1"/>
  <c r="AI107" i="1"/>
  <c r="AG108" i="1"/>
  <c r="AH108" i="1"/>
  <c r="AI108" i="1"/>
  <c r="AG109" i="1"/>
  <c r="AH109" i="1"/>
  <c r="AI109" i="1"/>
  <c r="AG110" i="1"/>
  <c r="AH110" i="1"/>
  <c r="AI110" i="1"/>
  <c r="AI106" i="1"/>
  <c r="AH106" i="1"/>
  <c r="AG106" i="1"/>
  <c r="AG115" i="1"/>
  <c r="AH115" i="1"/>
  <c r="AI115" i="1"/>
  <c r="AG116" i="1"/>
  <c r="AH116" i="1"/>
  <c r="AI116" i="1"/>
  <c r="AG117" i="1"/>
  <c r="AH117" i="1"/>
  <c r="AI117" i="1"/>
  <c r="AI114" i="1"/>
  <c r="AH114" i="1"/>
  <c r="AG114" i="1"/>
  <c r="AG123" i="1"/>
  <c r="AH123" i="1"/>
  <c r="AI123" i="1"/>
  <c r="AG124" i="1"/>
  <c r="AH124" i="1"/>
  <c r="AI124" i="1"/>
  <c r="AG125" i="1"/>
  <c r="AH125" i="1"/>
  <c r="AI125" i="1"/>
  <c r="AG126" i="1"/>
  <c r="AH126" i="1"/>
  <c r="AI126" i="1"/>
  <c r="AG127" i="1"/>
  <c r="AH127" i="1"/>
  <c r="AI127" i="1"/>
  <c r="AG128" i="1"/>
  <c r="AH128" i="1"/>
  <c r="AI128" i="1"/>
  <c r="AG129" i="1"/>
  <c r="AH129" i="1"/>
  <c r="AI129" i="1"/>
  <c r="AI122" i="1"/>
  <c r="AH122" i="1"/>
  <c r="AG122" i="1"/>
  <c r="AG134" i="1"/>
  <c r="AH134" i="1"/>
  <c r="AI134" i="1"/>
  <c r="AG135" i="1"/>
  <c r="AH135" i="1"/>
  <c r="AI135" i="1"/>
  <c r="AG136" i="1"/>
  <c r="AH136" i="1"/>
  <c r="AI136" i="1"/>
  <c r="AG137" i="1"/>
  <c r="AH137" i="1"/>
  <c r="AI137" i="1"/>
  <c r="AG138" i="1"/>
  <c r="AH138" i="1"/>
  <c r="AI138" i="1"/>
  <c r="AG139" i="1"/>
  <c r="AH139" i="1"/>
  <c r="AI139" i="1"/>
  <c r="AG140" i="1"/>
  <c r="AH140" i="1"/>
  <c r="AI140" i="1"/>
  <c r="AG141" i="1"/>
  <c r="AH141" i="1"/>
  <c r="AI141" i="1"/>
  <c r="AG142" i="1"/>
  <c r="AH142" i="1"/>
  <c r="AI142" i="1"/>
  <c r="AG143" i="1"/>
  <c r="AH143" i="1"/>
  <c r="AI143" i="1"/>
  <c r="AG144" i="1"/>
  <c r="AH144" i="1"/>
  <c r="AI144" i="1"/>
  <c r="AI133" i="1"/>
  <c r="AH133" i="1"/>
  <c r="AG133" i="1"/>
  <c r="AG149" i="1"/>
  <c r="AH149" i="1"/>
  <c r="AI149" i="1"/>
  <c r="AG150" i="1"/>
  <c r="AH150" i="1"/>
  <c r="AI150" i="1"/>
  <c r="AG151" i="1"/>
  <c r="AH151" i="1"/>
  <c r="AI151" i="1"/>
  <c r="AG152" i="1"/>
  <c r="AH152" i="1"/>
  <c r="AI152" i="1"/>
  <c r="AI148" i="1"/>
  <c r="AH148" i="1"/>
  <c r="AG148" i="1"/>
  <c r="AF149" i="1"/>
  <c r="AF150" i="1"/>
  <c r="AF151" i="1"/>
  <c r="AF152" i="1"/>
  <c r="AF148" i="1"/>
  <c r="AF134" i="1"/>
  <c r="AF135" i="1"/>
  <c r="AF136" i="1"/>
  <c r="AF137" i="1"/>
  <c r="AF138" i="1"/>
  <c r="AF139" i="1"/>
  <c r="AF140" i="1"/>
  <c r="AF141" i="1"/>
  <c r="AF142" i="1"/>
  <c r="AF143" i="1"/>
  <c r="AF144" i="1"/>
  <c r="AF133" i="1"/>
  <c r="AF123" i="1"/>
  <c r="AF124" i="1"/>
  <c r="AF125" i="1"/>
  <c r="AF126" i="1"/>
  <c r="AF127" i="1"/>
  <c r="AF128" i="1"/>
  <c r="AF129" i="1"/>
  <c r="AF122" i="1"/>
  <c r="AF115" i="1"/>
  <c r="AF116" i="1"/>
  <c r="AF117" i="1"/>
  <c r="AF114" i="1"/>
  <c r="AF107" i="1"/>
  <c r="AF108" i="1"/>
  <c r="AF109" i="1"/>
  <c r="AF110" i="1"/>
  <c r="AF106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87" i="1"/>
  <c r="AF79" i="1"/>
  <c r="AF80" i="1"/>
  <c r="AF81" i="1"/>
  <c r="AF82" i="1"/>
  <c r="AF83" i="1"/>
  <c r="AF78" i="1"/>
  <c r="AF70" i="1"/>
  <c r="AF71" i="1"/>
  <c r="AF72" i="1"/>
  <c r="AF73" i="1"/>
  <c r="AF74" i="1"/>
  <c r="AF69" i="1"/>
  <c r="AF49" i="1"/>
  <c r="AF50" i="1"/>
  <c r="AF51" i="1"/>
  <c r="AF52" i="1"/>
  <c r="AF53" i="1"/>
  <c r="AF54" i="1"/>
  <c r="AF48" i="1"/>
  <c r="AF59" i="1"/>
  <c r="AF60" i="1"/>
  <c r="AF61" i="1"/>
  <c r="AF62" i="1"/>
  <c r="AF63" i="1"/>
  <c r="AF64" i="1"/>
  <c r="AF65" i="1"/>
  <c r="AF5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I48" i="1"/>
  <c r="AH48" i="1"/>
  <c r="AG48" i="1"/>
  <c r="Z111" i="1" l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87" i="1"/>
  <c r="Z103" i="1"/>
  <c r="AA103" i="1"/>
  <c r="AB103" i="1"/>
  <c r="AC79" i="1"/>
  <c r="AC80" i="1"/>
  <c r="AC81" i="1"/>
  <c r="AC82" i="1"/>
  <c r="AC83" i="1"/>
  <c r="AC78" i="1"/>
  <c r="AC70" i="1"/>
  <c r="AC71" i="1"/>
  <c r="AC72" i="1"/>
  <c r="AC73" i="1"/>
  <c r="AC74" i="1"/>
  <c r="AC69" i="1"/>
  <c r="AA84" i="1"/>
  <c r="AB84" i="1"/>
  <c r="AB145" i="1"/>
  <c r="Z153" i="1"/>
  <c r="AA153" i="1"/>
  <c r="AB153" i="1"/>
  <c r="AA145" i="1"/>
  <c r="Z145" i="1"/>
  <c r="AB130" i="1"/>
  <c r="AA130" i="1"/>
  <c r="Z130" i="1"/>
  <c r="Z84" i="1"/>
  <c r="AB75" i="1"/>
  <c r="AA75" i="1"/>
  <c r="Z75" i="1"/>
  <c r="AA118" i="1"/>
  <c r="AA111" i="1"/>
  <c r="AB66" i="1"/>
  <c r="AA66" i="1"/>
  <c r="Z66" i="1"/>
  <c r="AB55" i="1"/>
  <c r="AA55" i="1"/>
  <c r="Z55" i="1"/>
  <c r="AC123" i="1"/>
  <c r="AC124" i="1"/>
  <c r="AC125" i="1"/>
  <c r="AC126" i="1"/>
  <c r="AC127" i="1"/>
  <c r="AC128" i="1"/>
  <c r="AC129" i="1"/>
  <c r="AC122" i="1"/>
  <c r="AB118" i="1"/>
  <c r="Z118" i="1"/>
  <c r="AB111" i="1"/>
  <c r="AC130" i="1" l="1"/>
  <c r="AJ126" i="1" s="1"/>
  <c r="AC75" i="1"/>
  <c r="AC103" i="1"/>
  <c r="AC84" i="1"/>
  <c r="AC148" i="1"/>
  <c r="AC134" i="1"/>
  <c r="AC135" i="1"/>
  <c r="AC136" i="1"/>
  <c r="AC137" i="1"/>
  <c r="AC138" i="1"/>
  <c r="AC139" i="1"/>
  <c r="AC140" i="1"/>
  <c r="AC141" i="1"/>
  <c r="AC142" i="1"/>
  <c r="AC143" i="1"/>
  <c r="AC144" i="1"/>
  <c r="AC133" i="1"/>
  <c r="AC115" i="1"/>
  <c r="AC116" i="1"/>
  <c r="AC117" i="1"/>
  <c r="AC114" i="1"/>
  <c r="AC107" i="1"/>
  <c r="AC108" i="1"/>
  <c r="AC109" i="1"/>
  <c r="AC110" i="1"/>
  <c r="AC106" i="1"/>
  <c r="AC65" i="1"/>
  <c r="AC59" i="1"/>
  <c r="AC60" i="1"/>
  <c r="AC61" i="1"/>
  <c r="AC62" i="1"/>
  <c r="AC63" i="1"/>
  <c r="AC64" i="1"/>
  <c r="AC58" i="1"/>
  <c r="AC49" i="1"/>
  <c r="AC50" i="1"/>
  <c r="AC51" i="1"/>
  <c r="AC52" i="1"/>
  <c r="AC53" i="1"/>
  <c r="AC54" i="1"/>
  <c r="AC48" i="1"/>
  <c r="AJ123" i="1" l="1"/>
  <c r="AJ127" i="1"/>
  <c r="AC111" i="1"/>
  <c r="AJ125" i="1"/>
  <c r="AJ124" i="1"/>
  <c r="AJ128" i="1"/>
  <c r="AJ129" i="1"/>
  <c r="AC145" i="1"/>
  <c r="AJ134" i="1" s="1"/>
  <c r="AC118" i="1"/>
  <c r="AC66" i="1"/>
  <c r="AJ62" i="1" s="1"/>
  <c r="AJ81" i="1"/>
  <c r="AC55" i="1"/>
  <c r="AJ70" i="1"/>
  <c r="AA158" i="1"/>
  <c r="Z158" i="1"/>
  <c r="AB158" i="1"/>
  <c r="AJ109" i="1"/>
  <c r="AJ133" i="1" l="1"/>
  <c r="AJ135" i="1"/>
  <c r="AJ102" i="1"/>
  <c r="AJ96" i="1"/>
  <c r="AJ80" i="1"/>
  <c r="AJ92" i="1"/>
  <c r="AJ94" i="1"/>
  <c r="AJ110" i="1"/>
  <c r="AJ78" i="1"/>
  <c r="AJ72" i="1"/>
  <c r="AJ79" i="1"/>
  <c r="AJ101" i="1"/>
  <c r="AJ100" i="1"/>
  <c r="AJ93" i="1"/>
  <c r="AJ63" i="1"/>
  <c r="AJ61" i="1"/>
  <c r="AJ115" i="1"/>
  <c r="AJ98" i="1"/>
  <c r="AJ60" i="1"/>
  <c r="AJ87" i="1"/>
  <c r="AJ138" i="1"/>
  <c r="AJ48" i="1"/>
  <c r="AJ140" i="1"/>
  <c r="AJ90" i="1"/>
  <c r="AJ71" i="1"/>
  <c r="AJ88" i="1"/>
  <c r="AJ139" i="1"/>
  <c r="AJ137" i="1"/>
  <c r="AJ107" i="1"/>
  <c r="AJ64" i="1"/>
  <c r="AJ69" i="1"/>
  <c r="AJ142" i="1"/>
  <c r="AJ114" i="1"/>
  <c r="AJ91" i="1"/>
  <c r="AJ136" i="1"/>
  <c r="AJ65" i="1"/>
  <c r="AJ143" i="1"/>
  <c r="AJ144" i="1"/>
  <c r="AJ95" i="1"/>
  <c r="AJ59" i="1"/>
  <c r="AJ99" i="1"/>
  <c r="AJ117" i="1"/>
  <c r="AJ141" i="1"/>
  <c r="AJ106" i="1"/>
  <c r="AJ108" i="1"/>
  <c r="AJ58" i="1"/>
  <c r="AJ89" i="1"/>
  <c r="AJ116" i="1"/>
  <c r="AJ122" i="1"/>
  <c r="AJ50" i="1"/>
  <c r="AJ51" i="1"/>
  <c r="AJ52" i="1"/>
  <c r="AJ53" i="1"/>
  <c r="AJ54" i="1"/>
  <c r="AJ49" i="1"/>
  <c r="AC149" i="1"/>
  <c r="AC150" i="1"/>
  <c r="AC151" i="1"/>
  <c r="AC152" i="1"/>
  <c r="AC153" i="1" l="1"/>
  <c r="AC158" i="1" s="1"/>
  <c r="AJ149" i="1" l="1"/>
  <c r="AJ150" i="1"/>
  <c r="AJ148" i="1"/>
  <c r="AJ152" i="1"/>
  <c r="AJ151" i="1"/>
  <c r="AJ25" i="1"/>
  <c r="AJ16" i="1"/>
  <c r="AJ17" i="1"/>
  <c r="AJ20" i="1"/>
  <c r="AJ22" i="1"/>
  <c r="AJ23" i="1"/>
  <c r="AJ19" i="1"/>
  <c r="AJ21" i="1"/>
  <c r="AJ24" i="1"/>
  <c r="AJ18" i="1"/>
</calcChain>
</file>

<file path=xl/sharedStrings.xml><?xml version="1.0" encoding="utf-8"?>
<sst xmlns="http://schemas.openxmlformats.org/spreadsheetml/2006/main" count="191" uniqueCount="147">
  <si>
    <t>Pontuação</t>
  </si>
  <si>
    <t>Sub-total</t>
  </si>
  <si>
    <t>Atuação como Bolsista de Produtividade CNPq, por ano.</t>
  </si>
  <si>
    <t>Declaro que são verdadeiras as informações acima:</t>
  </si>
  <si>
    <t>Total</t>
  </si>
  <si>
    <t>https://sucupira.capes.gov.br/sucupira/public/consultas/coleta/veiculoPublicacaoQualis/listaConsultaGeralPeriodicos.jsf</t>
  </si>
  <si>
    <t>Data de preenchimento:</t>
  </si>
  <si>
    <t>E-mail:</t>
  </si>
  <si>
    <t>Titulação:</t>
  </si>
  <si>
    <t>IDENTIFICAÇÃO</t>
  </si>
  <si>
    <t>CEP:</t>
  </si>
  <si>
    <t>Reitoria</t>
  </si>
  <si>
    <t>Formação de Recursos Humanos</t>
  </si>
  <si>
    <t>Orientação de Tese de doutorado concluída</t>
  </si>
  <si>
    <t>Atividades Administrativas</t>
  </si>
  <si>
    <t>Pró-Reitorias</t>
  </si>
  <si>
    <t>Procurador Institucional</t>
  </si>
  <si>
    <t>Nome completo:</t>
  </si>
  <si>
    <t>Bairro:</t>
  </si>
  <si>
    <t>Formação acadêmica:</t>
  </si>
  <si>
    <t>Pós-doutoramento:</t>
  </si>
  <si>
    <t>Ano de obtenção:</t>
  </si>
  <si>
    <t>FORMAÇÃO ACADÊMICA / TITULAÇÃO</t>
  </si>
  <si>
    <t>Área:</t>
  </si>
  <si>
    <t>Ano de contratação pela FEB:</t>
  </si>
  <si>
    <t xml:space="preserve">Coordenador de Programas de Inciação Científica (PIBIC), Iniciação Tecnológica (PIBIT) e/ou Iniciação a docência (PIBID) </t>
  </si>
  <si>
    <t>Assinatura eletrônica do docente</t>
  </si>
  <si>
    <t>Centro Universitário da Fundação Educacional de Barretos - UNIFEB</t>
  </si>
  <si>
    <t>Formulário Eletrônico de Produtividade Docente</t>
  </si>
  <si>
    <t>4. Utilize a tecla "Tab" para ir aos campos editáveis;</t>
  </si>
  <si>
    <t>6. Atente-se para o preenchimento da classificação QUALIS do periódico, pois ele pode apresentar diferentes classificações nas diferentes áreas do conhecimento;</t>
  </si>
  <si>
    <t>CPF:</t>
  </si>
  <si>
    <t>RG:</t>
  </si>
  <si>
    <t>Prezado(a) Docente:</t>
  </si>
  <si>
    <t xml:space="preserve">5. Solicitamos o preenchimento integral das informações e quando não houver informação a ser inserida atribua no campo o valor "0" (zero); </t>
  </si>
  <si>
    <t>7. Para consulta da classificação do periódico junto à CAPES, acesse o “site” da Plataforma Sucupira ou click no link abaixo:</t>
  </si>
  <si>
    <t>8. O Preenchimento da planilha deverá ser realizado sempre com números, exceto nos itens Identificação e Formação Acadêmica / Titulação;</t>
  </si>
  <si>
    <t xml:space="preserve">Nº: </t>
  </si>
  <si>
    <t>Cidade, UF:</t>
  </si>
  <si>
    <t>A assinatura do docente ocorrerá por meio da submissão eletrônica deste formulário</t>
  </si>
  <si>
    <t>Link Curriculum Lattes:</t>
  </si>
  <si>
    <t>1. O objetivo deste formulário é aumentar a precisão das informações relacionadas à produtividade científica e tecnológica dos docentes do UNIFEB;</t>
  </si>
  <si>
    <r>
      <t xml:space="preserve">Endereço </t>
    </r>
    <r>
      <rPr>
        <i/>
        <sz val="8"/>
        <rFont val="Arial"/>
        <family val="2"/>
      </rPr>
      <t>(rua, alameda, avenida, etc)</t>
    </r>
    <r>
      <rPr>
        <i/>
        <sz val="9"/>
        <rFont val="Arial"/>
        <family val="2"/>
      </rPr>
      <t>:</t>
    </r>
  </si>
  <si>
    <t>Publicação em Periódico Qualis A1</t>
  </si>
  <si>
    <t>Publicação em Periódico Qualis A2</t>
  </si>
  <si>
    <t>Publicação em Periódico Qualis B1</t>
  </si>
  <si>
    <t>Publicação em Periódico Qualis B2</t>
  </si>
  <si>
    <t>Publicação em Periódico Qualis B3</t>
  </si>
  <si>
    <t>Publicação em Periódico Qualis B4 / B5</t>
  </si>
  <si>
    <t>Publicação em Periódico Qualis C</t>
  </si>
  <si>
    <t>1. Produção Científica, Técnica, Cultural e Artística</t>
  </si>
  <si>
    <t>Autor ou coautor de livro na área de especialidade, publicado no Brasil, com ISBN</t>
  </si>
  <si>
    <t>Redação ou Elaboração de prefácio na área de atuação do docente no exterior ou no Brasil (com ISBN)</t>
  </si>
  <si>
    <r>
      <t xml:space="preserve">1.2 Edição ou organização, tradução e autoria de livros </t>
    </r>
    <r>
      <rPr>
        <i/>
        <sz val="9"/>
        <rFont val="Arial"/>
        <family val="2"/>
      </rPr>
      <t>(não considerar anais de eventos científicos)</t>
    </r>
  </si>
  <si>
    <t>Autor ou coautor de capítulo de livro publicado no Brasil, com ISBN</t>
  </si>
  <si>
    <t>Tradução integral de livro científico com ISBN</t>
  </si>
  <si>
    <t>1.1. Publicação em Periódicos Científicos e Técnicos Especializados (Indexados) no exterior e/ou no Brasil</t>
  </si>
  <si>
    <t>1.3 Publicação de trabalhos em eventos científicos</t>
  </si>
  <si>
    <t>1.5 Produção Técnica</t>
  </si>
  <si>
    <t>Curso ministrado, palestra ou participação em conferência, mesa redonda em evento científico internacional</t>
  </si>
  <si>
    <t>Curso ministrado, palestra ou participação em conferência, mesa redonda em evento científico nacional</t>
  </si>
  <si>
    <t>Curso ministrado, palestra ou participação em conferência, mesa redonda em evento científico regional ou local</t>
  </si>
  <si>
    <r>
      <t xml:space="preserve">1.4 Apresentação de trabalho em eventos científicos ou técnicos </t>
    </r>
    <r>
      <rPr>
        <i/>
        <sz val="9"/>
        <rFont val="Arial"/>
        <family val="2"/>
      </rPr>
      <t>(congressos, simpósios, encontros, workshop, etc.)</t>
    </r>
  </si>
  <si>
    <t>Atuação como Editor Chefe ou associado de periódico científico nacional indexada, com classificação QUALIS</t>
  </si>
  <si>
    <t>Membro de Corpo Editorial de periódico científico nacional indexada, com classificação QUALIS</t>
  </si>
  <si>
    <t>Membro de Corpo Editorial de periódico científico internacional, com classificação QUALIS</t>
  </si>
  <si>
    <t>Atuação como Editor Chefe ou associado de periódico científico internacional, com classificação QUALIS</t>
  </si>
  <si>
    <t>Desenvolvimento de material didático e/ou instrucional, com registro e ISBN</t>
  </si>
  <si>
    <t>Desenvolvimento de aplicativo/sistema/software/programa com registro de órgão específico</t>
  </si>
  <si>
    <t>Prospecção de Startups vinculado ao UNIFEB</t>
  </si>
  <si>
    <t>Patentes concedidas ou depositadas no Instituto Nacional da Propriedade Industrial - INPI ou órgão equivalentes</t>
  </si>
  <si>
    <t>1.6 Produção cultural e artística</t>
  </si>
  <si>
    <t>Coordenação de projetos de pesquisa e/ou desenvolvimento tecnológico e de inovação financiados por agências de fomento (FAPESP, CNPq, CAPES, BNDES, FINEP, FEHIDRO, FUNDECITROS, entre outros) ou pela iniciativa privada</t>
  </si>
  <si>
    <t>Integrante de projetos de pesquisa e/ou desenvolvimento tecnológico e de inovação financiados por agências de fomento (FAPESP, CNPq, CAPES, BNDES, FINEP, FEHIDRO, FUNDECITROS, entre outros) ou pela iniciativa privada</t>
  </si>
  <si>
    <t>2. Projetos de Pesquisa Científica e/ou desenvolvimento tecnológico e inovação</t>
  </si>
  <si>
    <t>3. Participação em Conselhos e Comissões</t>
  </si>
  <si>
    <t>Membro da Comissão de Ética no Uso de Animais - CEUA</t>
  </si>
  <si>
    <t>Presidente/Coordenador da Comissão de Ética no Uso de Animais - CEUA</t>
  </si>
  <si>
    <t>Presidente/Coordenador do Comitê de Pesquisa - CEP</t>
  </si>
  <si>
    <t>Membro do Comitê de Pesquisa - CEP</t>
  </si>
  <si>
    <t>*A pontuação da coordenação de projeto de pesquisa financiados por agências de fomento ou pela iniciativa privada refere-se aos anos de vigência do projeto.</t>
  </si>
  <si>
    <t>Orientação de Dissertação de mestrado concluída</t>
  </si>
  <si>
    <t>Co-orientação de Tese de doutorado concluída</t>
  </si>
  <si>
    <t>Co-orientação de Dissertação de mestrado concluída</t>
  </si>
  <si>
    <r>
      <t xml:space="preserve">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</si>
  <si>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Co-orientação de TCC/Monografia de especialização lato sensu concluída </t>
    </r>
    <r>
      <rPr>
        <i/>
        <sz val="8"/>
        <rFont val="Arial"/>
        <family val="2"/>
      </rPr>
      <t>(máximo 04 por ano)</t>
    </r>
  </si>
  <si>
    <r>
      <t xml:space="preserve">Orientação de Iniciação Científica concluída vinculada às agências de fomentos estadual ou federal </t>
    </r>
    <r>
      <rPr>
        <i/>
        <sz val="8"/>
        <rFont val="Arial"/>
        <family val="2"/>
      </rPr>
      <t>(máximo 05 por ano)</t>
    </r>
    <r>
      <rPr>
        <sz val="8"/>
        <rFont val="Arial"/>
        <family val="2"/>
      </rPr>
      <t xml:space="preserve"> </t>
    </r>
  </si>
  <si>
    <r>
      <t xml:space="preserve">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</si>
  <si>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Co-orientação de TCC/Monografia de graduação concluída </t>
    </r>
    <r>
      <rPr>
        <i/>
        <sz val="8"/>
        <rFont val="Arial"/>
        <family val="2"/>
      </rPr>
      <t>(máximo 05 por ano)</t>
    </r>
  </si>
  <si>
    <r>
      <t xml:space="preserve">Orientação de Iniciação Científica/Tecnológica/Iniciação à Docência concluída vinculada ao PIBIC/PIBIT/PIBID - UNIFEB </t>
    </r>
    <r>
      <rPr>
        <i/>
        <sz val="8"/>
        <rFont val="Arial"/>
        <family val="2"/>
      </rPr>
      <t>(máximo 05 por ano)</t>
    </r>
  </si>
  <si>
    <t>Coordenação de Área</t>
  </si>
  <si>
    <t>Coordenação de Curso</t>
  </si>
  <si>
    <t>Sub-total do item</t>
  </si>
  <si>
    <t>Outro tipo de Comissão/Conselho</t>
  </si>
  <si>
    <t>4. Formação de Recursos Humanos</t>
  </si>
  <si>
    <t>5. Atividades Administrativas</t>
  </si>
  <si>
    <t>Triênio</t>
  </si>
  <si>
    <t>Publicação em Periódicos Científicos e Técnicos Especializados (Indexados) no exterior e/ou no Brasil</t>
  </si>
  <si>
    <t>Edição ou organização, tradução e autoria de livros (não considerar anais de eventos científicos)</t>
  </si>
  <si>
    <t>Publicação de trabalhos em eventos científicos</t>
  </si>
  <si>
    <t>Apresentação de trabalho em eventos científicos ou técnicos (congressos, simpósios, encontros, workshop, etc.)</t>
  </si>
  <si>
    <t>Produção Técnica</t>
  </si>
  <si>
    <t>Produção cultural e artística</t>
  </si>
  <si>
    <t>Projetos de Pesquisa Científica e/ou desenvolvimento tecnológico e inovação</t>
  </si>
  <si>
    <t>Participação em Conselhos e Comissões</t>
  </si>
  <si>
    <t>Visão Geral da Produtividade Docente</t>
  </si>
  <si>
    <r>
      <t xml:space="preserve">Membro avaliador (parecerista) de artigos científicos e/ou técnicos para periódicos indexados </t>
    </r>
    <r>
      <rPr>
        <i/>
        <sz val="8"/>
        <rFont val="Arial"/>
        <family val="2"/>
      </rPr>
      <t>(máximo 10 por ano)</t>
    </r>
  </si>
  <si>
    <r>
      <t xml:space="preserve">Organização de eventos técnico-científico </t>
    </r>
    <r>
      <rPr>
        <i/>
        <sz val="8"/>
        <rFont val="Arial"/>
        <family val="2"/>
      </rPr>
      <t>(máximo 04 por ano)</t>
    </r>
    <r>
      <rPr>
        <sz val="8"/>
        <rFont val="Arial"/>
        <family val="2"/>
      </rPr>
      <t xml:space="preserve"> </t>
    </r>
  </si>
  <si>
    <r>
      <t xml:space="preserve">Membro avaliador (parecerista) de agências de fomento à projetos de pesquisa, desenvolvimento tecnológico e inovação </t>
    </r>
    <r>
      <rPr>
        <i/>
        <sz val="8"/>
        <rFont val="Arial"/>
        <family val="2"/>
      </rPr>
      <t>(máximo 05 por ano)</t>
    </r>
  </si>
  <si>
    <t>1.4 Apresentação de trabalho em eventos científicos ou técnicos (congressos, simpósios, encontros, workshop, etc.)</t>
  </si>
  <si>
    <t>1.2 Edição ou organização, tradução e autoria de livros (não considerar anais de eventos científicos)</t>
  </si>
  <si>
    <t>1.1 Publicação em Periódicos Científicos e Técnicos Especializados (Indexados) no exterior e/ou no Brasil</t>
  </si>
  <si>
    <t>5. Atividades Administrativas*</t>
  </si>
  <si>
    <t>2. Projetos de Pesquisa Científica e/ou desenvolvimento tecnológico e inovação*</t>
  </si>
  <si>
    <t xml:space="preserve">* Insira nos campos adequados o valor correspondente ao número de Coordenação de Área e de Cursos em cada ano.  </t>
  </si>
  <si>
    <r>
      <t xml:space="preserve">Co-orientação de Iniciação Científica concluida </t>
    </r>
    <r>
      <rPr>
        <i/>
        <sz val="8"/>
        <rFont val="Arial"/>
        <family val="2"/>
      </rPr>
      <t>(máximo 05 por ano)</t>
    </r>
  </si>
  <si>
    <t>Membro titular/suplente de Núcleo Docente Estruturante de curso de graduação</t>
  </si>
  <si>
    <t>Publicação de textos em jornais de notícias e/ou revistas</t>
  </si>
  <si>
    <r>
      <t xml:space="preserve">Trabalho completo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</si>
  <si>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</si>
  <si>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internacional </t>
    </r>
    <r>
      <rPr>
        <i/>
        <sz val="8"/>
        <rFont val="Arial"/>
        <family val="2"/>
      </rPr>
      <t>(máximo 04 por ano)</t>
    </r>
  </si>
  <si>
    <r>
      <t xml:space="preserve">Resumo publicado em anais de evento científico nacional (com ISSN) </t>
    </r>
    <r>
      <rPr>
        <i/>
        <sz val="8"/>
        <rFont val="Arial"/>
        <family val="2"/>
      </rPr>
      <t>(máximo 04 por ano)</t>
    </r>
  </si>
  <si>
    <r>
      <t xml:space="preserve">Trabalho completo publicado em anais de evento científico regional ou local </t>
    </r>
    <r>
      <rPr>
        <i/>
        <sz val="8"/>
        <rFont val="Arial"/>
        <family val="2"/>
      </rPr>
      <t>(máximo 04 por ano)</t>
    </r>
  </si>
  <si>
    <r>
      <t xml:space="preserve">Resumo publicado em anais de eventos científico regional ou local </t>
    </r>
    <r>
      <rPr>
        <i/>
        <sz val="8"/>
        <rFont val="Arial"/>
        <family val="2"/>
      </rPr>
      <t>(máximo 04 por ano)</t>
    </r>
  </si>
  <si>
    <r>
      <t xml:space="preserve">Apresentação oral em evento internacional </t>
    </r>
    <r>
      <rPr>
        <i/>
        <sz val="8"/>
        <rFont val="Arial"/>
        <family val="2"/>
      </rPr>
      <t>(máximo 04 por ano)</t>
    </r>
  </si>
  <si>
    <r>
      <t xml:space="preserve">Apresentação oral em evento nacional </t>
    </r>
    <r>
      <rPr>
        <i/>
        <sz val="8"/>
        <rFont val="Arial"/>
        <family val="2"/>
      </rPr>
      <t>(máximo 04 por ano)</t>
    </r>
  </si>
  <si>
    <r>
      <t xml:space="preserve">Apresentação de pôster em evento internacional </t>
    </r>
    <r>
      <rPr>
        <i/>
        <sz val="8"/>
        <rFont val="Arial"/>
        <family val="2"/>
      </rPr>
      <t>(máximo 04 por ano)</t>
    </r>
  </si>
  <si>
    <r>
      <t xml:space="preserve">Apresentação de pôster em evento nacional </t>
    </r>
    <r>
      <rPr>
        <i/>
        <sz val="8"/>
        <rFont val="Arial"/>
        <family val="2"/>
      </rPr>
      <t>(máximo 04 por ano)</t>
    </r>
  </si>
  <si>
    <r>
      <t xml:space="preserve">Apresentação oral em evento regional ou local </t>
    </r>
    <r>
      <rPr>
        <i/>
        <sz val="8"/>
        <rFont val="Arial"/>
        <family val="2"/>
      </rPr>
      <t>(máximo 04 por ano)</t>
    </r>
  </si>
  <si>
    <r>
      <t xml:space="preserve">Apresentação de pôster em evento regional ou local </t>
    </r>
    <r>
      <rPr>
        <i/>
        <sz val="8"/>
        <rFont val="Arial"/>
        <family val="2"/>
      </rPr>
      <t>(máximo 04 por ano)</t>
    </r>
  </si>
  <si>
    <r>
      <t>Produção cultural comprovada e vinculada à área de pesquisa</t>
    </r>
    <r>
      <rPr>
        <i/>
        <sz val="8"/>
        <rFont val="Arial"/>
        <family val="2"/>
      </rPr>
      <t xml:space="preserve"> (revista, manuais, jornais, intervenções, projetos) (máximo 04 por ano)</t>
    </r>
  </si>
  <si>
    <r>
      <t xml:space="preserve">Criação e apresentação de obra artística no exterior </t>
    </r>
    <r>
      <rPr>
        <i/>
        <sz val="8"/>
        <rFont val="Arial"/>
        <family val="2"/>
      </rPr>
      <t>(máximo 04 por ano)</t>
    </r>
  </si>
  <si>
    <r>
      <t xml:space="preserve">Criação e apresentação de obra artística no Brasil em evento internacional </t>
    </r>
    <r>
      <rPr>
        <i/>
        <sz val="8"/>
        <rFont val="Arial"/>
        <family val="2"/>
      </rPr>
      <t>(máximo 04 por ano)</t>
    </r>
  </si>
  <si>
    <r>
      <t xml:space="preserve">Criação e apresentação de obra artística no Brasil em evento nacional </t>
    </r>
    <r>
      <rPr>
        <i/>
        <sz val="8"/>
        <rFont val="Arial"/>
        <family val="2"/>
      </rPr>
      <t>(máximo 04 por ano)</t>
    </r>
  </si>
  <si>
    <r>
      <t xml:space="preserve">Criação e apresentação de obra artística no Brasil em evento regional/local </t>
    </r>
    <r>
      <rPr>
        <i/>
        <sz val="8"/>
        <rFont val="Arial"/>
        <family val="2"/>
      </rPr>
      <t>(máximo 04 por ano)</t>
    </r>
  </si>
  <si>
    <r>
      <t xml:space="preserve">Coordenação de Programa de extensão </t>
    </r>
    <r>
      <rPr>
        <i/>
        <sz val="8"/>
        <rFont val="Arial"/>
        <family val="2"/>
      </rPr>
      <t>(máximo 04 por ano)</t>
    </r>
  </si>
  <si>
    <r>
      <t xml:space="preserve">Coordenação de Projeto de extensão </t>
    </r>
    <r>
      <rPr>
        <i/>
        <sz val="8"/>
        <rFont val="Arial"/>
        <family val="2"/>
      </rPr>
      <t>(máximo 04 por ano)</t>
    </r>
  </si>
  <si>
    <r>
      <t xml:space="preserve">Orientação de Monitoria </t>
    </r>
    <r>
      <rPr>
        <i/>
        <sz val="8"/>
        <rFont val="Arial"/>
        <family val="2"/>
      </rPr>
      <t>(máximo 04 por ano)</t>
    </r>
  </si>
  <si>
    <t>Entrevistas concedidas em telejornais e/ou reportagens em formatos de textos</t>
  </si>
  <si>
    <t>*O Índice de Produtividade Docente mede a pontuação obtida pelo docente em cada atividade desenvolvida, nos diferentes anos e no triênio, em relação à pontuação total obtida no respectivo ano e no triênio. Quanto mais próximo de 1.0 maior o esforço docente para a atividade.</t>
  </si>
  <si>
    <t>Editor ou organizador de livro no exterior ou traduzido para outro idioma</t>
  </si>
  <si>
    <t>Autor ou coautor de livro na área de especialidade, publicado ou traduzido para outro idioma</t>
  </si>
  <si>
    <t>Autor ou coautor de capítulo de livro publicado ou traduzido para outro outro idioma</t>
  </si>
  <si>
    <t>Editor ou organizador de livro publicado no Brasil, com ISBN</t>
  </si>
  <si>
    <r>
      <t xml:space="preserve">2. Favor preencher todos os campos na cor cinza, salvar a planilha em formato Excel e submeter ao e-mail </t>
    </r>
    <r>
      <rPr>
        <sz val="9"/>
        <color rgb="FF0000FF"/>
        <rFont val="Arial"/>
        <family val="2"/>
      </rPr>
      <t>posgraduacao@unifeb.edu.br</t>
    </r>
  </si>
  <si>
    <r>
      <t xml:space="preserve">9. As informações inseridas nesta planilha serão analisadas pelo Coordenação da POSGRAD e comparadas às do </t>
    </r>
    <r>
      <rPr>
        <i/>
        <sz val="9"/>
        <color theme="1"/>
        <rFont val="Arial"/>
        <family val="2"/>
      </rPr>
      <t>Curriculum Lattes</t>
    </r>
    <r>
      <rPr>
        <sz val="9"/>
        <color theme="1"/>
        <rFont val="Arial"/>
        <family val="2"/>
      </rPr>
      <t xml:space="preserve"> do docente.</t>
    </r>
  </si>
  <si>
    <r>
      <t xml:space="preserve">3. Ao enviar o formulário, mantenha o no Excel e insira no campo "Assunto" a seguinte informação com nome completo: </t>
    </r>
    <r>
      <rPr>
        <b/>
        <i/>
        <sz val="9"/>
        <color theme="1"/>
        <rFont val="Arial"/>
        <family val="2"/>
      </rPr>
      <t xml:space="preserve">Formulário Produtividade Docente - </t>
    </r>
    <r>
      <rPr>
        <b/>
        <sz val="9"/>
        <color theme="1"/>
        <rFont val="Arial"/>
        <family val="2"/>
      </rPr>
      <t>[NOME]</t>
    </r>
    <r>
      <rPr>
        <sz val="9"/>
        <color theme="1"/>
        <rFont val="Arial"/>
        <family val="2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</si>
</sst>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4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3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sz val="7"/>
      <color theme="6" tint="-0.499984740745262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i/>
      <sz val="8"/>
      <color theme="1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  <font>
      <sz val="8"/>
      <color rgb="FF000000"/>
      <name val="Segoe UI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b/>
      <i/>
      <sz val="10"/>
      <color theme="1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7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Arial"/>
      <family val="2"/>
    </font>
    <font>
      <i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rgb="FF0000FF"/>
      <name val="Arial"/>
      <family val="2"/>
    </font>
    <font>
      <sz val="7"/>
      <color theme="0"/>
      <name val="Calibri"/>
      <family val="2"/>
      <scheme val="minor"/>
    </font>
    <font>
      <b/>
      <sz val="7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51">
    <xf numFmtId="0" fontId="0" fillId="0" borderId="0" xfId="0"/>
    <xf numFmtId="0" fontId="0" fillId="0" borderId="16" xfId="0" applyBorder="1" applyProtection="1"/>
    <xf numFmtId="0" fontId="3" fillId="0" borderId="17" xfId="0" applyFont="1" applyBorder="1" applyProtection="1"/>
    <xf numFmtId="0" fontId="0" fillId="0" borderId="18" xfId="0" applyBorder="1" applyProtection="1"/>
    <xf numFmtId="0" fontId="0" fillId="0" borderId="0" xfId="0" applyProtection="1"/>
    <xf numFmtId="0" fontId="0" fillId="0" borderId="19" xfId="0" applyBorder="1" applyProtection="1"/>
    <xf numFmtId="0" fontId="0" fillId="0" borderId="20" xfId="0" applyBorder="1" applyProtection="1"/>
    <xf numFmtId="0" fontId="4" fillId="0" borderId="19" xfId="0" applyFont="1" applyBorder="1" applyProtection="1"/>
    <xf numFmtId="0" fontId="4" fillId="0" borderId="20" xfId="0" applyFont="1" applyBorder="1" applyProtection="1"/>
    <xf numFmtId="0" fontId="4" fillId="0" borderId="0" xfId="0" applyFont="1" applyProtection="1"/>
    <xf numFmtId="0" fontId="0" fillId="0" borderId="19" xfId="0" applyBorder="1" applyAlignment="1" applyProtection="1">
      <alignment horizontal="left" indent="1"/>
    </xf>
    <xf numFmtId="0" fontId="0" fillId="0" borderId="20" xfId="0" applyBorder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2" fillId="0" borderId="7" xfId="0" applyFont="1" applyBorder="1" applyProtection="1"/>
    <xf numFmtId="0" fontId="2" fillId="0" borderId="14" xfId="0" applyFont="1" applyBorder="1" applyProtection="1"/>
    <xf numFmtId="0" fontId="17" fillId="0" borderId="9" xfId="0" applyFont="1" applyBorder="1" applyAlignment="1" applyProtection="1">
      <alignment horizontal="left" vertical="center" indent="1"/>
    </xf>
    <xf numFmtId="0" fontId="2" fillId="0" borderId="9" xfId="0" applyFont="1" applyBorder="1" applyAlignment="1" applyProtection="1">
      <alignment horizontal="left"/>
    </xf>
    <xf numFmtId="0" fontId="2" fillId="0" borderId="11" xfId="0" applyFont="1" applyBorder="1" applyProtection="1"/>
    <xf numFmtId="0" fontId="2" fillId="0" borderId="8" xfId="0" applyFont="1" applyBorder="1" applyProtection="1"/>
    <xf numFmtId="0" fontId="2" fillId="0" borderId="12" xfId="0" applyFont="1" applyBorder="1" applyProtection="1"/>
    <xf numFmtId="0" fontId="6" fillId="0" borderId="20" xfId="0" applyFont="1" applyBorder="1" applyProtection="1"/>
    <xf numFmtId="0" fontId="7" fillId="0" borderId="20" xfId="0" applyFont="1" applyBorder="1" applyProtection="1"/>
    <xf numFmtId="0" fontId="8" fillId="0" borderId="20" xfId="0" applyFont="1" applyBorder="1" applyProtection="1"/>
    <xf numFmtId="0" fontId="9" fillId="0" borderId="20" xfId="0" applyFont="1" applyBorder="1" applyProtection="1"/>
    <xf numFmtId="0" fontId="10" fillId="0" borderId="20" xfId="0" applyFont="1" applyBorder="1" applyProtection="1"/>
    <xf numFmtId="0" fontId="5" fillId="0" borderId="20" xfId="0" applyFont="1" applyBorder="1" applyProtection="1"/>
    <xf numFmtId="0" fontId="1" fillId="0" borderId="19" xfId="0" applyFont="1" applyBorder="1" applyProtection="1"/>
    <xf numFmtId="0" fontId="1" fillId="0" borderId="20" xfId="0" applyFont="1" applyBorder="1" applyProtection="1"/>
    <xf numFmtId="0" fontId="1" fillId="0" borderId="0" xfId="0" applyFont="1" applyProtection="1"/>
    <xf numFmtId="0" fontId="3" fillId="2" borderId="4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0" fillId="0" borderId="21" xfId="0" applyBorder="1" applyProtection="1"/>
    <xf numFmtId="0" fontId="0" fillId="0" borderId="23" xfId="0" applyBorder="1" applyProtection="1"/>
    <xf numFmtId="0" fontId="2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wrapText="1"/>
    </xf>
    <xf numFmtId="0" fontId="9" fillId="0" borderId="2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Border="1" applyProtection="1"/>
    <xf numFmtId="0" fontId="3" fillId="0" borderId="0" xfId="0" applyFont="1" applyBorder="1" applyProtection="1"/>
    <xf numFmtId="14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 indent="1"/>
    </xf>
    <xf numFmtId="0" fontId="2" fillId="0" borderId="0" xfId="0" applyFont="1" applyBorder="1" applyProtection="1"/>
    <xf numFmtId="0" fontId="18" fillId="0" borderId="0" xfId="0" applyFont="1" applyBorder="1" applyProtection="1"/>
    <xf numFmtId="0" fontId="17" fillId="0" borderId="0" xfId="0" applyFont="1" applyBorder="1" applyAlignment="1" applyProtection="1">
      <alignment horizontal="left" vertical="center" indent="2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 indent="1"/>
    </xf>
    <xf numFmtId="0" fontId="12" fillId="0" borderId="0" xfId="0" applyFont="1" applyBorder="1" applyAlignment="1" applyProtection="1">
      <alignment wrapText="1"/>
    </xf>
    <xf numFmtId="0" fontId="14" fillId="0" borderId="0" xfId="0" applyFont="1" applyBorder="1" applyProtection="1"/>
    <xf numFmtId="0" fontId="26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 indent="1"/>
    </xf>
    <xf numFmtId="0" fontId="11" fillId="0" borderId="0" xfId="0" applyFont="1" applyBorder="1" applyAlignment="1" applyProtection="1">
      <alignment vertical="center" wrapText="1"/>
    </xf>
    <xf numFmtId="0" fontId="11" fillId="0" borderId="10" xfId="0" applyFont="1" applyBorder="1" applyAlignment="1" applyProtection="1">
      <alignment vertical="center" wrapText="1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1" fillId="0" borderId="22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left" indent="1"/>
    </xf>
    <xf numFmtId="0" fontId="2" fillId="0" borderId="9" xfId="0" applyFont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2" fillId="0" borderId="27" xfId="0" applyFont="1" applyBorder="1" applyProtection="1"/>
    <xf numFmtId="0" fontId="0" fillId="0" borderId="9" xfId="0" applyBorder="1" applyProtection="1"/>
    <xf numFmtId="0" fontId="20" fillId="0" borderId="0" xfId="2" applyNumberFormat="1" applyFont="1" applyFill="1" applyBorder="1" applyAlignment="1" applyProtection="1">
      <alignment vertical="center"/>
    </xf>
    <xf numFmtId="0" fontId="17" fillId="0" borderId="0" xfId="2" applyNumberFormat="1" applyFont="1" applyFill="1" applyBorder="1" applyAlignment="1" applyProtection="1">
      <alignment vertical="center"/>
    </xf>
    <xf numFmtId="0" fontId="2" fillId="0" borderId="10" xfId="0" applyFont="1" applyBorder="1" applyProtection="1"/>
    <xf numFmtId="0" fontId="0" fillId="0" borderId="10" xfId="0" applyBorder="1" applyProtection="1"/>
    <xf numFmtId="0" fontId="2" fillId="0" borderId="11" xfId="0" applyFont="1" applyBorder="1" applyAlignment="1" applyProtection="1">
      <alignment horizontal="left" indent="1"/>
    </xf>
    <xf numFmtId="0" fontId="2" fillId="0" borderId="8" xfId="0" applyFont="1" applyBorder="1" applyAlignment="1" applyProtection="1">
      <alignment horizontal="left" indent="1"/>
    </xf>
    <xf numFmtId="0" fontId="15" fillId="0" borderId="3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32" fillId="0" borderId="9" xfId="0" applyFont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horizontal="right" vertical="center"/>
    </xf>
    <xf numFmtId="0" fontId="32" fillId="0" borderId="0" xfId="0" applyFont="1" applyFill="1" applyBorder="1" applyAlignment="1" applyProtection="1">
      <alignment horizontal="right"/>
    </xf>
    <xf numFmtId="0" fontId="15" fillId="0" borderId="4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2" applyNumberFormat="1" applyFont="1" applyBorder="1" applyAlignment="1" applyProtection="1">
      <alignment horizontal="left" vertical="center" indent="1"/>
    </xf>
    <xf numFmtId="0" fontId="15" fillId="0" borderId="0" xfId="0" applyFont="1" applyBorder="1" applyAlignment="1" applyProtection="1">
      <alignment horizontal="left" vertical="center" wrapText="1" indent="1"/>
    </xf>
    <xf numFmtId="0" fontId="36" fillId="0" borderId="0" xfId="0" applyFont="1" applyProtection="1"/>
    <xf numFmtId="0" fontId="37" fillId="0" borderId="0" xfId="0" applyFont="1" applyProtection="1"/>
    <xf numFmtId="0" fontId="36" fillId="0" borderId="0" xfId="0" applyFont="1" applyAlignment="1" applyProtection="1">
      <alignment horizontal="left" indent="1"/>
    </xf>
    <xf numFmtId="0" fontId="38" fillId="0" borderId="0" xfId="0" applyFont="1" applyProtection="1"/>
    <xf numFmtId="0" fontId="39" fillId="0" borderId="0" xfId="0" applyFont="1" applyProtection="1"/>
    <xf numFmtId="0" fontId="39" fillId="0" borderId="0" xfId="0" applyFont="1" applyAlignment="1" applyProtection="1">
      <alignment wrapText="1"/>
    </xf>
    <xf numFmtId="0" fontId="36" fillId="0" borderId="0" xfId="0" applyFont="1" applyAlignment="1" applyProtection="1">
      <alignment wrapText="1"/>
    </xf>
    <xf numFmtId="0" fontId="15" fillId="0" borderId="0" xfId="2" applyNumberFormat="1" applyFont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/>
    </xf>
    <xf numFmtId="0" fontId="10" fillId="0" borderId="20" xfId="0" applyFont="1" applyFill="1" applyBorder="1" applyProtection="1"/>
    <xf numFmtId="9" fontId="39" fillId="0" borderId="0" xfId="3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17" fillId="2" borderId="4" xfId="2" applyNumberFormat="1" applyFont="1" applyFill="1" applyBorder="1" applyAlignment="1" applyProtection="1">
      <alignment horizontal="center" vertical="center"/>
      <protection locked="0"/>
    </xf>
    <xf numFmtId="0" fontId="34" fillId="0" borderId="0" xfId="0" applyNumberFormat="1" applyFont="1" applyAlignment="1" applyProtection="1"/>
    <xf numFmtId="0" fontId="24" fillId="0" borderId="0" xfId="0" applyNumberFormat="1" applyFont="1" applyAlignment="1" applyProtection="1">
      <alignment horizontal="center"/>
    </xf>
    <xf numFmtId="0" fontId="29" fillId="0" borderId="0" xfId="0" applyFont="1" applyAlignment="1" applyProtection="1"/>
    <xf numFmtId="0" fontId="24" fillId="0" borderId="0" xfId="0" applyNumberFormat="1" applyFont="1" applyAlignment="1" applyProtection="1"/>
    <xf numFmtId="0" fontId="24" fillId="0" borderId="0" xfId="0" applyNumberFormat="1" applyFont="1" applyAlignment="1" applyProtection="1">
      <alignment horizontal="center" wrapText="1"/>
    </xf>
    <xf numFmtId="0" fontId="34" fillId="0" borderId="0" xfId="0" applyNumberFormat="1" applyFont="1" applyAlignment="1" applyProtection="1">
      <alignment wrapText="1"/>
    </xf>
    <xf numFmtId="0" fontId="40" fillId="0" borderId="0" xfId="0" applyNumberFormat="1" applyFont="1" applyBorder="1" applyProtection="1"/>
    <xf numFmtId="0" fontId="40" fillId="0" borderId="0" xfId="0" applyFont="1" applyBorder="1" applyProtection="1"/>
    <xf numFmtId="0" fontId="42" fillId="0" borderId="0" xfId="0" applyNumberFormat="1" applyFont="1" applyBorder="1" applyProtection="1"/>
    <xf numFmtId="0" fontId="42" fillId="0" borderId="0" xfId="0" applyFont="1" applyBorder="1" applyProtection="1"/>
    <xf numFmtId="0" fontId="42" fillId="0" borderId="0" xfId="0" applyNumberFormat="1" applyFont="1" applyBorder="1" applyAlignment="1" applyProtection="1">
      <alignment horizontal="left"/>
    </xf>
    <xf numFmtId="2" fontId="42" fillId="0" borderId="0" xfId="3" applyNumberFormat="1" applyFont="1" applyBorder="1" applyProtection="1"/>
    <xf numFmtId="0" fontId="41" fillId="0" borderId="0" xfId="0" applyFont="1" applyBorder="1" applyProtection="1"/>
    <xf numFmtId="0" fontId="40" fillId="0" borderId="0" xfId="0" applyFont="1" applyBorder="1" applyAlignment="1" applyProtection="1">
      <alignment horizontal="left" indent="1"/>
    </xf>
    <xf numFmtId="0" fontId="44" fillId="0" borderId="0" xfId="0" applyNumberFormat="1" applyFont="1" applyBorder="1" applyProtection="1"/>
    <xf numFmtId="9" fontId="42" fillId="0" borderId="0" xfId="3" applyFont="1" applyBorder="1" applyProtection="1"/>
    <xf numFmtId="0" fontId="40" fillId="0" borderId="0" xfId="0" applyFont="1" applyBorder="1" applyAlignment="1" applyProtection="1">
      <alignment wrapText="1"/>
    </xf>
    <xf numFmtId="0" fontId="36" fillId="0" borderId="0" xfId="0" applyNumberFormat="1" applyFont="1" applyBorder="1" applyProtection="1"/>
    <xf numFmtId="0" fontId="36" fillId="0" borderId="0" xfId="0" applyFont="1" applyBorder="1" applyProtection="1"/>
    <xf numFmtId="0" fontId="37" fillId="0" borderId="0" xfId="0" applyFont="1" applyBorder="1" applyProtection="1"/>
    <xf numFmtId="0" fontId="36" fillId="0" borderId="0" xfId="0" applyFont="1" applyBorder="1" applyAlignment="1" applyProtection="1">
      <alignment horizontal="left" indent="1"/>
    </xf>
    <xf numFmtId="0" fontId="39" fillId="0" borderId="0" xfId="0" applyNumberFormat="1" applyFont="1" applyBorder="1" applyProtection="1"/>
    <xf numFmtId="0" fontId="39" fillId="0" borderId="0" xfId="0" applyFont="1" applyBorder="1" applyProtection="1"/>
    <xf numFmtId="0" fontId="39" fillId="0" borderId="0" xfId="0" applyFont="1" applyBorder="1" applyAlignment="1" applyProtection="1">
      <alignment wrapText="1"/>
    </xf>
    <xf numFmtId="0" fontId="36" fillId="0" borderId="0" xfId="0" applyFont="1" applyBorder="1" applyAlignment="1" applyProtection="1">
      <alignment wrapText="1"/>
    </xf>
    <xf numFmtId="0" fontId="46" fillId="0" borderId="0" xfId="0" applyFont="1" applyBorder="1" applyProtection="1"/>
    <xf numFmtId="1" fontId="42" fillId="0" borderId="0" xfId="3" applyNumberFormat="1" applyFont="1" applyBorder="1" applyProtection="1"/>
    <xf numFmtId="0" fontId="47" fillId="0" borderId="0" xfId="0" applyFont="1" applyBorder="1" applyProtection="1"/>
    <xf numFmtId="0" fontId="47" fillId="0" borderId="0" xfId="0" applyFont="1" applyBorder="1" applyAlignment="1" applyProtection="1">
      <alignment wrapText="1"/>
    </xf>
    <xf numFmtId="0" fontId="19" fillId="0" borderId="0" xfId="0" applyFont="1" applyAlignment="1" applyProtection="1">
      <alignment horizontal="center"/>
    </xf>
    <xf numFmtId="0" fontId="35" fillId="3" borderId="4" xfId="0" applyFont="1" applyFill="1" applyBorder="1" applyAlignment="1" applyProtection="1">
      <alignment horizontal="right" vertical="center" indent="1"/>
    </xf>
    <xf numFmtId="0" fontId="15" fillId="0" borderId="1" xfId="0" applyFont="1" applyBorder="1" applyAlignment="1" applyProtection="1">
      <alignment horizontal="left" indent="1"/>
    </xf>
    <xf numFmtId="0" fontId="15" fillId="0" borderId="2" xfId="0" applyFont="1" applyBorder="1" applyAlignment="1" applyProtection="1">
      <alignment horizontal="left" indent="1"/>
    </xf>
    <xf numFmtId="0" fontId="15" fillId="0" borderId="3" xfId="0" applyFont="1" applyBorder="1" applyAlignment="1" applyProtection="1">
      <alignment horizontal="left" indent="1"/>
    </xf>
    <xf numFmtId="0" fontId="35" fillId="3" borderId="1" xfId="0" applyFont="1" applyFill="1" applyBorder="1" applyAlignment="1" applyProtection="1">
      <alignment horizontal="right" vertical="center" indent="1"/>
    </xf>
    <xf numFmtId="0" fontId="35" fillId="3" borderId="2" xfId="0" applyFont="1" applyFill="1" applyBorder="1" applyAlignment="1" applyProtection="1">
      <alignment horizontal="right" vertical="center" indent="1"/>
    </xf>
    <xf numFmtId="0" fontId="35" fillId="3" borderId="3" xfId="0" applyFont="1" applyFill="1" applyBorder="1" applyAlignment="1" applyProtection="1">
      <alignment horizontal="right" vertical="center" indent="1"/>
    </xf>
    <xf numFmtId="0" fontId="15" fillId="0" borderId="4" xfId="0" applyFont="1" applyBorder="1" applyAlignment="1" applyProtection="1">
      <alignment horizontal="left" vertical="center" wrapText="1" indent="1"/>
    </xf>
    <xf numFmtId="0" fontId="33" fillId="3" borderId="4" xfId="0" applyFont="1" applyFill="1" applyBorder="1" applyAlignment="1" applyProtection="1">
      <alignment horizontal="left" vertical="center" wrapText="1" indent="1"/>
    </xf>
    <xf numFmtId="0" fontId="16" fillId="0" borderId="13" xfId="0" applyFont="1" applyFill="1" applyBorder="1" applyAlignment="1" applyProtection="1">
      <alignment horizontal="left" vertical="center" indent="1"/>
    </xf>
    <xf numFmtId="0" fontId="15" fillId="0" borderId="1" xfId="0" applyFont="1" applyBorder="1" applyAlignment="1" applyProtection="1">
      <alignment horizontal="left" vertical="center" indent="1"/>
    </xf>
    <xf numFmtId="0" fontId="15" fillId="0" borderId="2" xfId="0" applyFont="1" applyBorder="1" applyAlignment="1" applyProtection="1">
      <alignment horizontal="left" vertical="center" indent="1"/>
    </xf>
    <xf numFmtId="0" fontId="15" fillId="0" borderId="3" xfId="0" applyFont="1" applyBorder="1" applyAlignment="1" applyProtection="1">
      <alignment horizontal="left" vertical="center" inden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2" xfId="0" applyFont="1" applyBorder="1" applyAlignment="1" applyProtection="1">
      <alignment horizontal="left" vertical="center" wrapText="1" indent="1"/>
    </xf>
    <xf numFmtId="0" fontId="15" fillId="0" borderId="3" xfId="0" applyFont="1" applyBorder="1" applyAlignment="1" applyProtection="1">
      <alignment horizontal="left" vertical="center" wrapText="1" indent="1"/>
    </xf>
    <xf numFmtId="0" fontId="15" fillId="0" borderId="25" xfId="0" applyFont="1" applyBorder="1" applyAlignment="1" applyProtection="1">
      <alignment horizontal="left" vertical="center" wrapText="1" indent="1"/>
    </xf>
    <xf numFmtId="0" fontId="15" fillId="0" borderId="13" xfId="0" applyFont="1" applyBorder="1" applyAlignment="1" applyProtection="1">
      <alignment horizontal="left" vertical="center" wrapText="1" indent="1"/>
    </xf>
    <xf numFmtId="0" fontId="15" fillId="0" borderId="26" xfId="0" applyFont="1" applyBorder="1" applyAlignment="1" applyProtection="1">
      <alignment horizontal="left" vertical="center" wrapText="1" indent="1"/>
    </xf>
    <xf numFmtId="0" fontId="15" fillId="0" borderId="1" xfId="2" applyNumberFormat="1" applyFont="1" applyBorder="1" applyAlignment="1" applyProtection="1">
      <alignment horizontal="left" vertical="center" indent="1"/>
    </xf>
    <xf numFmtId="0" fontId="15" fillId="0" borderId="2" xfId="2" applyNumberFormat="1" applyFont="1" applyBorder="1" applyAlignment="1" applyProtection="1">
      <alignment horizontal="left" vertical="center" indent="1"/>
    </xf>
    <xf numFmtId="0" fontId="15" fillId="0" borderId="3" xfId="2" applyNumberFormat="1" applyFont="1" applyBorder="1" applyAlignment="1" applyProtection="1">
      <alignment horizontal="left" vertical="center" indent="1"/>
    </xf>
    <xf numFmtId="0" fontId="15" fillId="0" borderId="25" xfId="2" applyNumberFormat="1" applyFont="1" applyBorder="1" applyAlignment="1" applyProtection="1">
      <alignment horizontal="left" vertical="center" indent="1"/>
    </xf>
    <xf numFmtId="0" fontId="15" fillId="0" borderId="13" xfId="2" applyNumberFormat="1" applyFont="1" applyBorder="1" applyAlignment="1" applyProtection="1">
      <alignment horizontal="left" vertical="center" indent="1"/>
    </xf>
    <xf numFmtId="0" fontId="15" fillId="0" borderId="4" xfId="2" applyNumberFormat="1" applyFont="1" applyBorder="1" applyAlignment="1" applyProtection="1">
      <alignment horizontal="left" vertical="center" indent="1"/>
    </xf>
    <xf numFmtId="0" fontId="24" fillId="3" borderId="4" xfId="2" applyNumberFormat="1" applyFont="1" applyFill="1" applyBorder="1" applyAlignment="1" applyProtection="1">
      <alignment horizontal="left" vertical="center" indent="1"/>
    </xf>
    <xf numFmtId="0" fontId="24" fillId="3" borderId="4" xfId="0" applyFont="1" applyFill="1" applyBorder="1" applyAlignment="1" applyProtection="1">
      <alignment horizontal="left" vertical="center" indent="1"/>
    </xf>
    <xf numFmtId="0" fontId="18" fillId="3" borderId="1" xfId="0" applyFont="1" applyFill="1" applyBorder="1" applyAlignment="1" applyProtection="1">
      <alignment horizontal="left" vertical="center" indent="1"/>
    </xf>
    <xf numFmtId="0" fontId="18" fillId="3" borderId="2" xfId="0" applyFont="1" applyFill="1" applyBorder="1" applyAlignment="1" applyProtection="1">
      <alignment horizontal="left" vertical="center" indent="1"/>
    </xf>
    <xf numFmtId="0" fontId="18" fillId="3" borderId="3" xfId="0" applyFont="1" applyFill="1" applyBorder="1" applyAlignment="1" applyProtection="1">
      <alignment horizontal="left" vertical="center" indent="1"/>
    </xf>
    <xf numFmtId="0" fontId="15" fillId="0" borderId="6" xfId="0" applyFont="1" applyBorder="1" applyAlignment="1" applyProtection="1">
      <alignment horizontal="left" vertical="center" indent="1"/>
    </xf>
    <xf numFmtId="0" fontId="15" fillId="0" borderId="25" xfId="0" applyFont="1" applyBorder="1" applyAlignment="1" applyProtection="1">
      <alignment horizontal="left" vertical="center" indent="1"/>
    </xf>
    <xf numFmtId="0" fontId="15" fillId="0" borderId="13" xfId="0" applyFont="1" applyBorder="1" applyAlignment="1" applyProtection="1">
      <alignment horizontal="left" vertical="center" indent="1"/>
    </xf>
    <xf numFmtId="0" fontId="15" fillId="0" borderId="26" xfId="0" applyFont="1" applyBorder="1" applyAlignment="1" applyProtection="1">
      <alignment horizontal="left" vertical="center" indent="1"/>
    </xf>
    <xf numFmtId="0" fontId="15" fillId="0" borderId="4" xfId="0" applyFont="1" applyBorder="1" applyAlignment="1" applyProtection="1">
      <alignment horizontal="left" vertical="center" indent="1"/>
    </xf>
    <xf numFmtId="0" fontId="15" fillId="0" borderId="26" xfId="2" applyNumberFormat="1" applyFont="1" applyBorder="1" applyAlignment="1" applyProtection="1">
      <alignment horizontal="left" vertical="center" indent="1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0" fontId="15" fillId="0" borderId="4" xfId="0" applyFont="1" applyBorder="1" applyAlignment="1" applyProtection="1">
      <alignment horizontal="left" indent="1"/>
    </xf>
    <xf numFmtId="0" fontId="18" fillId="3" borderId="4" xfId="0" applyFont="1" applyFill="1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 indent="1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 applyProtection="1">
      <alignment horizontal="right"/>
    </xf>
    <xf numFmtId="0" fontId="17" fillId="2" borderId="1" xfId="0" applyFont="1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31" fillId="5" borderId="25" xfId="0" applyFont="1" applyFill="1" applyBorder="1" applyAlignment="1" applyProtection="1">
      <alignment horizontal="left" indent="1"/>
    </xf>
    <xf numFmtId="0" fontId="31" fillId="5" borderId="13" xfId="0" applyFont="1" applyFill="1" applyBorder="1" applyAlignment="1" applyProtection="1">
      <alignment horizontal="left" indent="1"/>
    </xf>
    <xf numFmtId="0" fontId="31" fillId="5" borderId="26" xfId="0" applyFont="1" applyFill="1" applyBorder="1" applyAlignment="1" applyProtection="1">
      <alignment horizontal="left" indent="1"/>
    </xf>
    <xf numFmtId="0" fontId="32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right" vertical="center"/>
    </xf>
    <xf numFmtId="0" fontId="32" fillId="0" borderId="24" xfId="0" applyFont="1" applyBorder="1" applyAlignment="1" applyProtection="1">
      <alignment horizontal="right" vertical="center"/>
    </xf>
    <xf numFmtId="0" fontId="32" fillId="0" borderId="9" xfId="0" applyFont="1" applyFill="1" applyBorder="1" applyAlignment="1" applyProtection="1">
      <alignment horizontal="right" vertical="center" indent="1"/>
    </xf>
    <xf numFmtId="0" fontId="32" fillId="0" borderId="0" xfId="0" applyFont="1" applyFill="1" applyBorder="1" applyAlignment="1" applyProtection="1">
      <alignment horizontal="right" vertical="center" indent="1"/>
    </xf>
    <xf numFmtId="0" fontId="32" fillId="0" borderId="24" xfId="0" applyFont="1" applyFill="1" applyBorder="1" applyAlignment="1" applyProtection="1">
      <alignment horizontal="right" vertical="center" indent="1"/>
    </xf>
    <xf numFmtId="0" fontId="32" fillId="0" borderId="0" xfId="0" applyFont="1" applyFill="1" applyBorder="1" applyAlignment="1" applyProtection="1">
      <alignment horizontal="right" vertical="center"/>
    </xf>
    <xf numFmtId="0" fontId="13" fillId="2" borderId="1" xfId="1" applyFill="1" applyBorder="1" applyAlignment="1" applyProtection="1">
      <alignment horizontal="center"/>
      <protection locked="0"/>
    </xf>
    <xf numFmtId="0" fontId="30" fillId="2" borderId="2" xfId="1" applyFont="1" applyFill="1" applyBorder="1" applyAlignment="1" applyProtection="1">
      <alignment horizontal="center"/>
      <protection locked="0"/>
    </xf>
    <xf numFmtId="0" fontId="30" fillId="2" borderId="28" xfId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14" fontId="17" fillId="2" borderId="1" xfId="0" applyNumberFormat="1" applyFont="1" applyFill="1" applyBorder="1" applyAlignment="1" applyProtection="1">
      <alignment horizontal="center"/>
      <protection locked="0"/>
    </xf>
    <xf numFmtId="14" fontId="17" fillId="2" borderId="2" xfId="0" applyNumberFormat="1" applyFont="1" applyFill="1" applyBorder="1" applyAlignment="1" applyProtection="1">
      <alignment horizontal="center"/>
      <protection locked="0"/>
    </xf>
    <xf numFmtId="14" fontId="17" fillId="2" borderId="3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0" fontId="17" fillId="2" borderId="29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alignment horizontal="left" vertical="center" indent="1"/>
    </xf>
    <xf numFmtId="0" fontId="32" fillId="0" borderId="9" xfId="0" applyFont="1" applyFill="1" applyBorder="1" applyAlignment="1" applyProtection="1">
      <alignment horizontal="center" vertical="center"/>
    </xf>
    <xf numFmtId="0" fontId="32" fillId="0" borderId="24" xfId="0" applyFont="1" applyFill="1" applyBorder="1" applyAlignment="1" applyProtection="1">
      <alignment horizontal="center" vertical="center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9" xfId="2" applyNumberFormat="1" applyFont="1" applyBorder="1" applyAlignment="1" applyProtection="1">
      <alignment horizontal="right" vertical="center" indent="1"/>
    </xf>
    <xf numFmtId="0" fontId="32" fillId="0" borderId="0" xfId="2" applyNumberFormat="1" applyFont="1" applyBorder="1" applyAlignment="1" applyProtection="1">
      <alignment horizontal="right" vertical="center" indent="1"/>
    </xf>
    <xf numFmtId="0" fontId="32" fillId="0" borderId="24" xfId="2" applyNumberFormat="1" applyFont="1" applyBorder="1" applyAlignment="1" applyProtection="1">
      <alignment horizontal="right" vertical="center" indent="1"/>
    </xf>
    <xf numFmtId="0" fontId="13" fillId="2" borderId="1" xfId="1" applyNumberFormat="1" applyFill="1" applyBorder="1" applyAlignment="1" applyProtection="1">
      <alignment horizontal="center" vertical="center"/>
      <protection locked="0"/>
    </xf>
    <xf numFmtId="0" fontId="20" fillId="2" borderId="2" xfId="2" applyNumberFormat="1" applyFont="1" applyFill="1" applyBorder="1" applyAlignment="1" applyProtection="1">
      <alignment horizontal="center" vertical="center"/>
      <protection locked="0"/>
    </xf>
    <xf numFmtId="0" fontId="20" fillId="2" borderId="3" xfId="2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left" vertical="center" indent="1"/>
    </xf>
    <xf numFmtId="0" fontId="17" fillId="3" borderId="2" xfId="0" applyFont="1" applyFill="1" applyBorder="1" applyAlignment="1" applyProtection="1">
      <alignment horizontal="left" vertical="center" indent="1"/>
    </xf>
    <xf numFmtId="0" fontId="17" fillId="3" borderId="3" xfId="0" applyFont="1" applyFill="1" applyBorder="1" applyAlignment="1" applyProtection="1">
      <alignment horizontal="left" vertical="center" indent="1"/>
    </xf>
    <xf numFmtId="0" fontId="26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 indent="1"/>
    </xf>
    <xf numFmtId="0" fontId="22" fillId="0" borderId="0" xfId="0" applyFont="1" applyBorder="1" applyAlignment="1" applyProtection="1">
      <alignment horizontal="left" vertical="center" wrapText="1" indent="1"/>
    </xf>
    <xf numFmtId="0" fontId="23" fillId="0" borderId="0" xfId="1" applyFont="1" applyBorder="1" applyAlignment="1" applyProtection="1">
      <alignment horizontal="center" vertical="center"/>
    </xf>
    <xf numFmtId="0" fontId="34" fillId="0" borderId="0" xfId="1" applyFont="1" applyBorder="1" applyAlignment="1" applyProtection="1">
      <alignment horizontal="left" vertical="justify" indent="1"/>
    </xf>
    <xf numFmtId="0" fontId="19" fillId="0" borderId="0" xfId="0" applyFont="1" applyBorder="1" applyAlignment="1" applyProtection="1">
      <alignment horizontal="center"/>
    </xf>
    <xf numFmtId="0" fontId="22" fillId="0" borderId="0" xfId="2" applyNumberFormat="1" applyFont="1" applyBorder="1" applyAlignment="1" applyProtection="1">
      <alignment horizontal="left" vertical="center" wrapText="1" indent="1"/>
    </xf>
    <xf numFmtId="0" fontId="27" fillId="0" borderId="0" xfId="0" applyFont="1" applyFill="1" applyBorder="1" applyAlignment="1" applyProtection="1">
      <alignment horizontal="center"/>
    </xf>
    <xf numFmtId="0" fontId="17" fillId="0" borderId="0" xfId="0" applyFont="1" applyBorder="1" applyAlignment="1" applyProtection="1">
      <alignment horizontal="left" indent="1"/>
    </xf>
    <xf numFmtId="0" fontId="43" fillId="0" borderId="0" xfId="0" applyFont="1" applyAlignment="1" applyProtection="1">
      <alignment horizontal="left" wrapText="1"/>
    </xf>
    <xf numFmtId="0" fontId="16" fillId="0" borderId="2" xfId="0" applyFont="1" applyFill="1" applyBorder="1" applyAlignment="1" applyProtection="1">
      <alignment horizontal="left" vertical="center"/>
    </xf>
    <xf numFmtId="0" fontId="33" fillId="3" borderId="1" xfId="0" applyFont="1" applyFill="1" applyBorder="1" applyAlignment="1" applyProtection="1">
      <alignment horizontal="left" vertical="center" indent="1"/>
    </xf>
    <xf numFmtId="0" fontId="33" fillId="3" borderId="2" xfId="0" applyFont="1" applyFill="1" applyBorder="1" applyAlignment="1" applyProtection="1">
      <alignment horizontal="left" vertical="center" indent="1"/>
    </xf>
    <xf numFmtId="0" fontId="33" fillId="3" borderId="3" xfId="0" applyFont="1" applyFill="1" applyBorder="1" applyAlignment="1" applyProtection="1">
      <alignment horizontal="left" vertical="center" indent="1"/>
    </xf>
  </cellXfs>
  <cellStyles count="4">
    <cellStyle name="Hiperlink" xfId="1" builtinId="8"/>
    <cellStyle name="Moeda" xfId="2" builtinId="4"/>
    <cellStyle name="Normal" xfId="0" builtinId="0"/>
    <cellStyle name="Porcentagem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383252940840021"/>
          <c:y val="0.10460778548434091"/>
          <c:w val="0.47875019859805656"/>
          <c:h val="0.716235561495362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Docente'!$AG$15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Docente'!$AG$16:$AG$25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Docente'!$AF$16:$AF$25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736-4740-995C-8F543818DF78}"/>
            </c:ext>
          </c:extLst>
        </c:ser>
        <c:ser>
          <c:idx val="1"/>
          <c:order val="1"/>
          <c:tx>
            <c:strRef>
              <c:f>'Produtividade Docente'!$AH$15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Docente'!$AH$16:$AH$25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Docente'!$AF$16:$AF$25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736-4740-995C-8F543818DF78}"/>
            </c:ext>
          </c:extLst>
        </c:ser>
        <c:ser>
          <c:idx val="2"/>
          <c:order val="2"/>
          <c:tx>
            <c:strRef>
              <c:f>'Produtividade Docente'!$AI$15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Docente'!$AI$16:$AI$25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Docente'!$AF$16:$AF$25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736-4740-995C-8F543818DF78}"/>
            </c:ext>
          </c:extLst>
        </c:ser>
        <c:ser>
          <c:idx val="3"/>
          <c:order val="3"/>
          <c:tx>
            <c:strRef>
              <c:f>'Produtividade Docente'!$AJ$15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Docente'!$AJ$16:$AJ$25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Docente'!$AF$16:$AF$25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4736-4740-995C-8F543818D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Formação de recursos humanos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0999170008501395"/>
          <c:y val="3.15937834739631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9843622664875853"/>
          <c:y val="0.10460778548434091"/>
          <c:w val="0.4641464457453468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Docente'!$AG$133:$AG$144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Docente'!$AF$133:$AF$144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31D-4A27-B062-189CEAA6DB06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Docente'!$AH$133:$AH$144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Docente'!$AF$133:$AF$144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31D-4A27-B062-189CEAA6DB06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Docente'!$AI$133:$AI$144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Docente'!$AF$133:$AF$144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31D-4A27-B062-189CEAA6DB06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Docente'!$AJ$133:$AJ$144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Docente'!$AF$133:$AF$144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31D-4A27-B062-189CEAA6D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Atividades administrativas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9842343695029324"/>
          <c:y val="0.10460778548434091"/>
          <c:w val="0.76415923544381226"/>
          <c:h val="0.679718865690714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Docente'!$AG$148:$AG$152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Docente'!$AF$148:$AF$152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6E6-4647-816C-44B408BFBA90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Docente'!$AH$148:$AH$152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Docente'!$AF$148:$AF$152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6E6-4647-816C-44B408BFBA90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Docente'!$AI$148:$AI$152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Docente'!$AF$148:$AF$152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6E6-4647-816C-44B408BFBA90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Docente'!$AJ$148:$AJ$152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Docente'!$AF$148:$AF$152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6E6-4647-816C-44B408BFB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3586729797979793"/>
              <c:y val="0.89883296296296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em periódicos científicos e técnicos especializados</a:t>
            </a:r>
          </a:p>
        </c:rich>
      </c:tx>
      <c:layout>
        <c:manualLayout>
          <c:xMode val="edge"/>
          <c:yMode val="edge"/>
          <c:x val="0.25184911672434768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0541458228683399"/>
          <c:y val="0.10460778548434091"/>
          <c:w val="0.65716809169338941"/>
          <c:h val="0.686048463542783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Docente'!$AG$48:$AG$54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Docente'!$AF$48:$AF$54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E3A-4B77-BA7D-2A1B0D1305BC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Docente'!$AH$48:$AH$54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Docente'!$AF$48:$AF$54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E3A-4B77-BA7D-2A1B0D1305BC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Docente'!$AI$48:$AI$54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Docente'!$AF$48:$AF$54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E3A-4B77-BA7D-2A1B0D1305BC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Docente'!$AJ$48:$AJ$54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Docente'!$AF$48:$AF$54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E3A-4B77-BA7D-2A1B0D130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5431398632168416"/>
              <c:y val="0.90520866379905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Edição ou organização, tradução e autoria de livros</a:t>
            </a:r>
          </a:p>
        </c:rich>
      </c:tx>
      <c:layout>
        <c:manualLayout>
          <c:xMode val="edge"/>
          <c:yMode val="edge"/>
          <c:x val="0.29564474275593644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1508657606546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Docente'!$AG$58:$AG$65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Docente'!$AF$58:$AF$65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F9E-4E11-A126-866B1F284409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Docente'!$AH$58:$AH$65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Docente'!$AF$58:$AF$65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F9E-4E11-A126-866B1F284409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Docente'!$AI$58:$AI$65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Docente'!$AF$58:$AF$65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F9E-4E11-A126-866B1F284409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Docente'!$AJ$58:$AJ$65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Docente'!$AF$58:$AF$65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F9E-4E11-A126-866B1F284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7870172191676139"/>
              <c:y val="0.900368978378610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Publicação de trabalhos em eventos científicos</a:t>
            </a:r>
          </a:p>
        </c:rich>
      </c:tx>
      <c:layout>
        <c:manualLayout>
          <c:xMode val="edge"/>
          <c:yMode val="edge"/>
          <c:x val="0.3005109234261130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67636909270188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Docente'!$AG$69:$AG$72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Docente'!$AF$69:$AF$72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B6-494D-8278-1EC4F3ACB922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Docente'!$AH$69:$AH$72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Docente'!$AF$69:$AF$72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DB6-494D-8278-1EC4F3ACB922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Docente'!$AI$69:$AI$72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Docente'!$AF$69:$AF$72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DB6-494D-8278-1EC4F3ACB922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Docente'!$AJ$69:$AJ$72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Docente'!$AF$69:$AF$72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DB6-494D-8278-1EC4F3ACB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4955192062889102"/>
              <c:y val="0.893109450247938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Apresentação de trabalho em eventos científicos ou técnicos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2315571719286138"/>
          <c:y val="1.6384812152564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33784704585155551"/>
          <c:y val="0.10460778548434091"/>
          <c:w val="0.62473560099055514"/>
          <c:h val="0.70298736251434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Docente'!$AG$78:$AG$81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Docente'!$AF$78:$AF$81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212-45F8-8FB8-7EB6F6EB72D5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Docente'!$AH$78:$AH$81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Docente'!$AF$78:$AF$81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212-45F8-8FB8-7EB6F6EB72D5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Docente'!$AI$78:$AI$81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Docente'!$AF$78:$AF$81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212-45F8-8FB8-7EB6F6EB72D5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Docente'!$AJ$78:$AJ$81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Docente'!$AF$78:$AF$81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212-45F8-8FB8-7EB6F6EB7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56574625467770778"/>
              <c:y val="0.902788821088833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técnica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5000029965896"/>
          <c:y val="2.114212319204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2283024933281264"/>
          <c:y val="0.10460778548434091"/>
          <c:w val="0.43975242306129275"/>
          <c:h val="0.774913348597382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Docente'!$AG$87:$AG$102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Docente'!$AF$87:$AF$102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78-4250-8C89-357DAE7970EA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Docente'!$AH$87:$AH$102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Docente'!$AF$87:$AF$102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778-4250-8C89-357DAE7970EA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Docente'!$AI$87:$AI$102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Docente'!$AF$87:$AF$102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778-4250-8C89-357DAE7970EA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Docente'!$AJ$87:$AJ$102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Docente'!$AF$87:$AF$102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778-4250-8C89-357DAE79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Produção cultural e artística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825534868887745"/>
          <c:y val="0.10460778548434091"/>
          <c:w val="0.45432732370522794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Docente'!$AG$106:$AG$110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Docente'!$AF$106:$AF$110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86E-4FA1-866A-1694EEAAAFD8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Docente'!$AH$106:$AH$110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Docente'!$AF$106:$AF$110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86E-4FA1-866A-1694EEAAAFD8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Docente'!$AI$106:$AI$110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Docente'!$AF$106:$AF$110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86E-4FA1-866A-1694EEAAAFD8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Docente'!$AJ$106:$AJ$110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Docente'!$AF$106:$AF$110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86E-4FA1-866A-1694EEAAA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Projetos de Pesquisa Científica e/ou desenvolvimento tecnológico e inovação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1412834943683372"/>
          <c:y val="0.10460778548434091"/>
          <c:w val="0.44845429648793422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Docente'!$AG$114:$AG$117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Docente'!$AF$114:$AF$117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EDC-4AFA-A533-0F6AF6A5FE76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Docente'!$AH$114:$AH$117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Docente'!$AF$114:$AF$117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EDC-4AFA-A533-0F6AF6A5FE76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Docente'!$AI$114:$AI$117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Docente'!$AF$114:$AF$117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EDC-4AFA-A533-0F6AF6A5FE76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Docente'!$AJ$114:$AJ$117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Docente'!$AF$114:$AF$117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EDC-4AFA-A533-0F6AF6A5F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050" b="1" i="0" baseline="0">
                <a:effectLst/>
              </a:rPr>
              <a:t>Participação em Conselhos e Comissões</a:t>
            </a:r>
            <a:endParaRPr lang="pt-BR" sz="1050">
              <a:effectLst/>
            </a:endParaRPr>
          </a:p>
        </c:rich>
      </c:tx>
      <c:layout>
        <c:manualLayout>
          <c:xMode val="edge"/>
          <c:yMode val="edge"/>
          <c:x val="0.4148499485730277"/>
          <c:y val="3.8163396544578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50775484894581557"/>
          <c:y val="0.10460778548434091"/>
          <c:w val="0.45482782197996996"/>
          <c:h val="0.746544531298378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'Produtividade Docente'!$AG$47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'Produtividade Docente'!$AG$122:$AG$129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Docente'!$AF$122:$AF$129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1B2-4640-8110-DD2A89F71743}"/>
            </c:ext>
          </c:extLst>
        </c:ser>
        <c:ser>
          <c:idx val="1"/>
          <c:order val="1"/>
          <c:tx>
            <c:strRef>
              <c:f>'Produtividade Docente'!$AH$47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'Produtividade Docente'!$AH$122:$AH$129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Docente'!$AF$122:$AF$129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1B2-4640-8110-DD2A89F71743}"/>
            </c:ext>
          </c:extLst>
        </c:ser>
        <c:ser>
          <c:idx val="2"/>
          <c:order val="2"/>
          <c:tx>
            <c:strRef>
              <c:f>'Produtividade Docente'!$AI$47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'Produtividade Docente'!$AI$122:$AI$129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Docente'!$AF$122:$AF$129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1B2-4640-8110-DD2A89F71743}"/>
            </c:ext>
          </c:extLst>
        </c:ser>
        <c:ser>
          <c:idx val="3"/>
          <c:order val="3"/>
          <c:tx>
            <c:strRef>
              <c:f>'Produtividade Docente'!$AJ$47</c:f>
              <c:strCache>
                <c:ptCount val="1"/>
                <c:pt idx="0">
                  <c:v>Triênio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'Produtividade Docente'!$AJ$122:$AJ$129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'Produtividade Docente'!$AF$122:$AF$129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1B2-4640-8110-DD2A89F71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6"/>
        <c:axId val="745858736"/>
        <c:axId val="745854800"/>
      </c:barChart>
      <c:catAx>
        <c:axId val="74585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4800"/>
        <c:crosses val="autoZero"/>
        <c:auto val="1"/>
        <c:lblAlgn val="ctr"/>
        <c:lblOffset val="100"/>
        <c:noMultiLvlLbl val="0"/>
      </c:catAx>
      <c:valAx>
        <c:axId val="74585480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Número da Produção</a:t>
                </a:r>
              </a:p>
            </c:rich>
          </c:tx>
          <c:layout>
            <c:manualLayout>
              <c:xMode val="edge"/>
              <c:yMode val="edge"/>
              <c:x val="0.62566528416898592"/>
              <c:y val="0.92940709090129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45858736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154</xdr:row>
          <xdr:rowOff>133350</xdr:rowOff>
        </xdr:from>
        <xdr:to>
          <xdr:col>24</xdr:col>
          <xdr:colOff>466725</xdr:colOff>
          <xdr:row>156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77799</xdr:colOff>
      <xdr:row>0</xdr:row>
      <xdr:rowOff>111369</xdr:rowOff>
    </xdr:from>
    <xdr:to>
      <xdr:col>6</xdr:col>
      <xdr:colOff>157530</xdr:colOff>
      <xdr:row>4</xdr:row>
      <xdr:rowOff>23318</xdr:rowOff>
    </xdr:to>
    <xdr:pic>
      <xdr:nvPicPr>
        <xdr:cNvPr id="5" name="Imagem 7" descr="NOVO_LOGO PADRÃ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99" y="111369"/>
          <a:ext cx="2563558" cy="673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9525</xdr:rowOff>
        </xdr:from>
        <xdr:to>
          <xdr:col>4</xdr:col>
          <xdr:colOff>523875</xdr:colOff>
          <xdr:row>41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40</xdr:row>
          <xdr:rowOff>0</xdr:rowOff>
        </xdr:from>
        <xdr:to>
          <xdr:col>6</xdr:col>
          <xdr:colOff>504825</xdr:colOff>
          <xdr:row>40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309035</xdr:colOff>
      <xdr:row>161</xdr:row>
      <xdr:rowOff>143934</xdr:rowOff>
    </xdr:from>
    <xdr:to>
      <xdr:col>27</xdr:col>
      <xdr:colOff>172509</xdr:colOff>
      <xdr:row>190</xdr:row>
      <xdr:rowOff>47395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404285" y="29795259"/>
          <a:ext cx="8016874" cy="5427961"/>
          <a:chOff x="440456" y="27908756"/>
          <a:chExt cx="7867649" cy="5419220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440456" y="27908756"/>
            <a:ext cx="7867649" cy="5409693"/>
            <a:chOff x="382020" y="28744173"/>
            <a:chExt cx="8567513" cy="5238726"/>
          </a:xfrm>
        </xdr:grpSpPr>
        <xdr:graphicFrame macro="">
          <xdr:nvGraphicFramePr>
            <xdr:cNvPr id="7" name="Gráfico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382020" y="28744173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sp macro="" textlink="">
          <xdr:nvSpPr>
            <xdr:cNvPr id="8" name="CaixaDeText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24" name="CaixaDe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CaixaDeTexto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" name="CaixaDeTexto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76200</xdr:colOff>
      <xdr:row>196</xdr:row>
      <xdr:rowOff>13757</xdr:rowOff>
    </xdr:from>
    <xdr:to>
      <xdr:col>28</xdr:col>
      <xdr:colOff>138075</xdr:colOff>
      <xdr:row>224</xdr:row>
      <xdr:rowOff>79757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781050" y="36532607"/>
          <a:ext cx="7948575" cy="5400000"/>
          <a:chOff x="561976" y="28222577"/>
          <a:chExt cx="7867649" cy="5248275"/>
        </a:xfrm>
      </xdr:grpSpPr>
      <xdr:grpSp>
        <xdr:nvGrpSpPr>
          <xdr:cNvPr id="29" name="Agrupar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33" name="Gráfic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34" name="CaixaDeTexto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30" name="CaixaDeTex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" name="CaixaDeTex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" name="CaixaDeTexto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230</xdr:row>
      <xdr:rowOff>158749</xdr:rowOff>
    </xdr:from>
    <xdr:to>
      <xdr:col>28</xdr:col>
      <xdr:colOff>93625</xdr:colOff>
      <xdr:row>259</xdr:row>
      <xdr:rowOff>34249</xdr:rowOff>
    </xdr:to>
    <xdr:grpSp>
      <xdr:nvGrpSpPr>
        <xdr:cNvPr id="35" name="Agrupa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736600" y="43154599"/>
          <a:ext cx="7948575" cy="5400000"/>
          <a:chOff x="561976" y="28222577"/>
          <a:chExt cx="7867649" cy="5248275"/>
        </a:xfrm>
      </xdr:grpSpPr>
      <xdr:grpSp>
        <xdr:nvGrpSpPr>
          <xdr:cNvPr id="36" name="Agrupar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40" name="Gráfico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sp macro="" textlink="">
          <xdr:nvSpPr>
            <xdr:cNvPr id="41" name="CaixaDeTexto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37" name="CaixaDeTexto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8" name="CaixaDeText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9" name="CaixaDeText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31750</xdr:colOff>
      <xdr:row>262</xdr:row>
      <xdr:rowOff>47624</xdr:rowOff>
    </xdr:from>
    <xdr:to>
      <xdr:col>28</xdr:col>
      <xdr:colOff>93625</xdr:colOff>
      <xdr:row>290</xdr:row>
      <xdr:rowOff>113624</xdr:rowOff>
    </xdr:to>
    <xdr:grpSp>
      <xdr:nvGrpSpPr>
        <xdr:cNvPr id="42" name="Agrupa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736600" y="49139474"/>
          <a:ext cx="7948575" cy="5400000"/>
          <a:chOff x="561976" y="28222577"/>
          <a:chExt cx="7867649" cy="5248275"/>
        </a:xfrm>
      </xdr:grpSpPr>
      <xdr:grpSp>
        <xdr:nvGrpSpPr>
          <xdr:cNvPr id="43" name="Agrupar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47" name="Gráfico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48" name="CaixaDeTexto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44" name="CaixaDeTexto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5" name="CaixaDeTexto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46" name="CaixaDeTexto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34925</xdr:colOff>
      <xdr:row>299</xdr:row>
      <xdr:rowOff>63499</xdr:rowOff>
    </xdr:from>
    <xdr:to>
      <xdr:col>28</xdr:col>
      <xdr:colOff>96800</xdr:colOff>
      <xdr:row>327</xdr:row>
      <xdr:rowOff>129499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GrpSpPr/>
      </xdr:nvGrpSpPr>
      <xdr:grpSpPr>
        <a:xfrm>
          <a:off x="739775" y="56203849"/>
          <a:ext cx="7948575" cy="5400000"/>
          <a:chOff x="561976" y="28222577"/>
          <a:chExt cx="7867649" cy="5248275"/>
        </a:xfrm>
      </xdr:grpSpPr>
      <xdr:grpSp>
        <xdr:nvGrpSpPr>
          <xdr:cNvPr id="50" name="Agrupar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54" name="Gráfico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sp macro="" textlink="">
          <xdr:nvSpPr>
            <xdr:cNvPr id="55" name="CaixaDeTexto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1" name="CaixaDeTexto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2" name="CaixaDeText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3" name="CaixaDeText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455083</xdr:colOff>
      <xdr:row>328</xdr:row>
      <xdr:rowOff>132292</xdr:rowOff>
    </xdr:from>
    <xdr:to>
      <xdr:col>28</xdr:col>
      <xdr:colOff>273708</xdr:colOff>
      <xdr:row>366</xdr:row>
      <xdr:rowOff>93292</xdr:rowOff>
    </xdr:to>
    <xdr:grpSp>
      <xdr:nvGrpSpPr>
        <xdr:cNvPr id="56" name="Agrupa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/>
      </xdr:nvGrpSpPr>
      <xdr:grpSpPr>
        <a:xfrm>
          <a:off x="550333" y="61797142"/>
          <a:ext cx="8314925" cy="7200000"/>
          <a:chOff x="561976" y="28222577"/>
          <a:chExt cx="7867649" cy="5248275"/>
        </a:xfrm>
      </xdr:grpSpPr>
      <xdr:grpSp>
        <xdr:nvGrpSpPr>
          <xdr:cNvPr id="57" name="Agrupar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61" name="Gráfico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sp macro="" textlink="">
          <xdr:nvSpPr>
            <xdr:cNvPr id="62" name="CaixaDeTexto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58" name="CaixaDeTexto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59" name="CaixaDeTexto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0" name="CaixaDeTexto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</xdr:col>
      <xdr:colOff>47625</xdr:colOff>
      <xdr:row>374</xdr:row>
      <xdr:rowOff>142873</xdr:rowOff>
    </xdr:from>
    <xdr:to>
      <xdr:col>28</xdr:col>
      <xdr:colOff>109500</xdr:colOff>
      <xdr:row>403</xdr:row>
      <xdr:rowOff>18373</xdr:rowOff>
    </xdr:to>
    <xdr:grpSp>
      <xdr:nvGrpSpPr>
        <xdr:cNvPr id="63" name="Agrupar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GrpSpPr/>
      </xdr:nvGrpSpPr>
      <xdr:grpSpPr>
        <a:xfrm>
          <a:off x="752475" y="70570723"/>
          <a:ext cx="7948575" cy="5400000"/>
          <a:chOff x="578000" y="28097319"/>
          <a:chExt cx="7867649" cy="5248275"/>
        </a:xfrm>
      </xdr:grpSpPr>
      <xdr:grpSp>
        <xdr:nvGrpSpPr>
          <xdr:cNvPr id="64" name="Agrupar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GrpSpPr/>
        </xdr:nvGrpSpPr>
        <xdr:grpSpPr>
          <a:xfrm>
            <a:off x="578000" y="28097319"/>
            <a:ext cx="7867649" cy="5248275"/>
            <a:chOff x="531799" y="28926775"/>
            <a:chExt cx="8567513" cy="5082409"/>
          </a:xfrm>
        </xdr:grpSpPr>
        <xdr:graphicFrame macro="">
          <xdr:nvGraphicFramePr>
            <xdr:cNvPr id="68" name="Gráfico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GraphicFramePr/>
          </xdr:nvGraphicFramePr>
          <xdr:xfrm>
            <a:off x="531799" y="28926775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sp macro="" textlink="">
          <xdr:nvSpPr>
            <xdr:cNvPr id="69" name="CaixaDeTexto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65" name="CaixaDeTexto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6" name="CaixaDeTexto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7" name="CaixaDeTexto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460375</xdr:colOff>
      <xdr:row>409</xdr:row>
      <xdr:rowOff>6349</xdr:rowOff>
    </xdr:from>
    <xdr:to>
      <xdr:col>27</xdr:col>
      <xdr:colOff>268250</xdr:colOff>
      <xdr:row>437</xdr:row>
      <xdr:rowOff>72349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/>
      </xdr:nvGrpSpPr>
      <xdr:grpSpPr>
        <a:xfrm>
          <a:off x="555625" y="77101699"/>
          <a:ext cx="7961275" cy="5400000"/>
          <a:chOff x="561976" y="28222577"/>
          <a:chExt cx="7867649" cy="5248275"/>
        </a:xfrm>
      </xdr:grpSpPr>
      <xdr:grpSp>
        <xdr:nvGrpSpPr>
          <xdr:cNvPr id="71" name="Agrupar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75" name="Gráfico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76" name="CaixaDeTexto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2" name="CaixaDeTexto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3" name="CaixaDeTexto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4" name="CaixaDeTexto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444500</xdr:colOff>
      <xdr:row>455</xdr:row>
      <xdr:rowOff>31749</xdr:rowOff>
    </xdr:from>
    <xdr:to>
      <xdr:col>27</xdr:col>
      <xdr:colOff>252375</xdr:colOff>
      <xdr:row>483</xdr:row>
      <xdr:rowOff>97749</xdr:rowOff>
    </xdr:to>
    <xdr:grpSp>
      <xdr:nvGrpSpPr>
        <xdr:cNvPr id="77" name="Agrupar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539750" y="85890099"/>
          <a:ext cx="7961275" cy="5400000"/>
          <a:chOff x="561976" y="28222577"/>
          <a:chExt cx="7867649" cy="5248275"/>
        </a:xfrm>
      </xdr:grpSpPr>
      <xdr:grpSp>
        <xdr:nvGrpSpPr>
          <xdr:cNvPr id="78" name="Agrupar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82" name="Gráfico 81">
              <a:extLst>
                <a:ext uri="{FF2B5EF4-FFF2-40B4-BE49-F238E27FC236}">
                  <a16:creationId xmlns:a16="http://schemas.microsoft.com/office/drawing/2014/main" id="{00000000-0008-0000-0000-000052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sp macro="" textlink="">
          <xdr:nvSpPr>
            <xdr:cNvPr id="83" name="CaixaDeTexto 82">
              <a:extLst>
                <a:ext uri="{FF2B5EF4-FFF2-40B4-BE49-F238E27FC236}">
                  <a16:creationId xmlns:a16="http://schemas.microsoft.com/office/drawing/2014/main" id="{00000000-0008-0000-0000-000053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79" name="CaixaDeTexto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0" name="CaixaDeTexto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1" name="CaixaDeTexto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254000</xdr:colOff>
      <xdr:row>488</xdr:row>
      <xdr:rowOff>79373</xdr:rowOff>
    </xdr:from>
    <xdr:to>
      <xdr:col>28</xdr:col>
      <xdr:colOff>72625</xdr:colOff>
      <xdr:row>526</xdr:row>
      <xdr:rowOff>40373</xdr:rowOff>
    </xdr:to>
    <xdr:grpSp>
      <xdr:nvGrpSpPr>
        <xdr:cNvPr id="84" name="Agrupar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GrpSpPr/>
      </xdr:nvGrpSpPr>
      <xdr:grpSpPr>
        <a:xfrm>
          <a:off x="349250" y="92224223"/>
          <a:ext cx="8314925" cy="7200000"/>
          <a:chOff x="561976" y="28222577"/>
          <a:chExt cx="7867649" cy="5248275"/>
        </a:xfrm>
      </xdr:grpSpPr>
      <xdr:grpSp>
        <xdr:nvGrpSpPr>
          <xdr:cNvPr id="85" name="Agrupar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89" name="Gráfico 88">
              <a:extLst>
                <a:ext uri="{FF2B5EF4-FFF2-40B4-BE49-F238E27FC236}">
                  <a16:creationId xmlns:a16="http://schemas.microsoft.com/office/drawing/2014/main" id="{00000000-0008-0000-0000-000059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sp macro="" textlink="">
          <xdr:nvSpPr>
            <xdr:cNvPr id="90" name="CaixaDeTexto 89">
              <a:extLst>
                <a:ext uri="{FF2B5EF4-FFF2-40B4-BE49-F238E27FC236}">
                  <a16:creationId xmlns:a16="http://schemas.microsoft.com/office/drawing/2014/main" id="{00000000-0008-0000-0000-00005A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86" name="CaixaDeTexto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7" name="CaixaDeTexto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88" name="CaixaDeTexto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</xdr:col>
      <xdr:colOff>508000</xdr:colOff>
      <xdr:row>534</xdr:row>
      <xdr:rowOff>79374</xdr:rowOff>
    </xdr:from>
    <xdr:to>
      <xdr:col>27</xdr:col>
      <xdr:colOff>315875</xdr:colOff>
      <xdr:row>562</xdr:row>
      <xdr:rowOff>145374</xdr:rowOff>
    </xdr:to>
    <xdr:grpSp>
      <xdr:nvGrpSpPr>
        <xdr:cNvPr id="91" name="Agrupar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GrpSpPr/>
      </xdr:nvGrpSpPr>
      <xdr:grpSpPr>
        <a:xfrm>
          <a:off x="603250" y="100987224"/>
          <a:ext cx="7961275" cy="5400000"/>
          <a:chOff x="561976" y="28222577"/>
          <a:chExt cx="7867649" cy="5248275"/>
        </a:xfrm>
      </xdr:grpSpPr>
      <xdr:grpSp>
        <xdr:nvGrpSpPr>
          <xdr:cNvPr id="92" name="Agrupar 9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GrpSpPr/>
        </xdr:nvGrpSpPr>
        <xdr:grpSpPr>
          <a:xfrm>
            <a:off x="561976" y="28222577"/>
            <a:ext cx="7867649" cy="5248275"/>
            <a:chOff x="514350" y="29048074"/>
            <a:chExt cx="8567513" cy="5082409"/>
          </a:xfrm>
        </xdr:grpSpPr>
        <xdr:graphicFrame macro="">
          <xdr:nvGraphicFramePr>
            <xdr:cNvPr id="96" name="Gráfico 95">
              <a:extLst>
                <a:ext uri="{FF2B5EF4-FFF2-40B4-BE49-F238E27FC236}">
                  <a16:creationId xmlns:a16="http://schemas.microsoft.com/office/drawing/2014/main" id="{00000000-0008-0000-0000-000060000000}"/>
                </a:ext>
              </a:extLst>
            </xdr:cNvPr>
            <xdr:cNvGraphicFramePr/>
          </xdr:nvGraphicFramePr>
          <xdr:xfrm>
            <a:off x="514350" y="29048074"/>
            <a:ext cx="8567513" cy="5082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sp macro="" textlink="">
          <xdr:nvSpPr>
            <xdr:cNvPr id="97" name="CaixaDeTexto 96">
              <a:extLst>
                <a:ext uri="{FF2B5EF4-FFF2-40B4-BE49-F238E27FC236}">
                  <a16:creationId xmlns:a16="http://schemas.microsoft.com/office/drawing/2014/main" id="{00000000-0008-0000-0000-000061000000}"/>
                </a:ext>
              </a:extLst>
            </xdr:cNvPr>
            <xdr:cNvSpPr txBox="1"/>
          </xdr:nvSpPr>
          <xdr:spPr>
            <a:xfrm>
              <a:off x="1272363" y="33630900"/>
              <a:ext cx="860065" cy="351999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pt-BR" sz="1050">
                  <a:solidFill>
                    <a:schemeClr val="accent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■ </a:t>
              </a:r>
              <a:r>
                <a:rPr lang="pt-BR" sz="105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2017</a:t>
              </a: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endPara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93" name="CaixaDeTexto 9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 txBox="1"/>
        </xdr:nvSpPr>
        <xdr:spPr>
          <a:xfrm>
            <a:off x="2562225" y="32956502"/>
            <a:ext cx="789808" cy="314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2019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4" name="CaixaDeTexto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 txBox="1"/>
        </xdr:nvSpPr>
        <xdr:spPr>
          <a:xfrm>
            <a:off x="1847850" y="32956502"/>
            <a:ext cx="789808" cy="3333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pt-BR" sz="1050">
                <a:solidFill>
                  <a:schemeClr val="accent2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accent4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pt-BR" sz="105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2018</a:t>
            </a: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95" name="CaixaDeTexto 9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 txBox="1"/>
        </xdr:nvSpPr>
        <xdr:spPr>
          <a:xfrm>
            <a:off x="3181350" y="32956502"/>
            <a:ext cx="789808" cy="37147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pt-BR" sz="1050">
                <a:solidFill>
                  <a:schemeClr val="accent4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■</a:t>
            </a:r>
            <a:r>
              <a:rPr lang="pt-BR" sz="105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Triênio</a:t>
            </a:r>
            <a:endParaRPr lang="pt-BR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22</xdr:col>
      <xdr:colOff>224711</xdr:colOff>
      <xdr:row>0</xdr:row>
      <xdr:rowOff>114300</xdr:rowOff>
    </xdr:from>
    <xdr:to>
      <xdr:col>28</xdr:col>
      <xdr:colOff>438151</xdr:colOff>
      <xdr:row>4</xdr:row>
      <xdr:rowOff>123825</xdr:rowOff>
    </xdr:to>
    <xdr:pic>
      <xdr:nvPicPr>
        <xdr:cNvPr id="98" name="Imagem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461" y="114300"/>
          <a:ext cx="242324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cupira.capes.gov.br/sucupira/public/consultas/coleta/veiculoPublicacaoQualis/listaConsultaGeralPeriodicos.js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BF566"/>
  <sheetViews>
    <sheetView showGridLines="0" tabSelected="1" topLeftCell="A82" zoomScaleNormal="100" workbookViewId="0">
      <selection activeCell="AB158" sqref="AB158"/>
    </sheetView>
  </sheetViews>
  <sheetFormatPr defaultRowHeight="15" x14ac:dyDescent="0.25"/>
  <cols>
    <col min="1" max="1" width="1.42578125" style="4" customWidth="1"/>
    <col min="2" max="2" width="9.140625" style="4" customWidth="1"/>
    <col min="3" max="3" width="5.28515625" style="4" bestFit="1" customWidth="1"/>
    <col min="4" max="4" width="7.85546875" style="4" customWidth="1"/>
    <col min="5" max="5" width="9" style="4" customWidth="1"/>
    <col min="6" max="6" width="1.42578125" style="4" customWidth="1"/>
    <col min="7" max="7" width="7.7109375" style="4" customWidth="1"/>
    <col min="8" max="8" width="1.140625" style="4" customWidth="1"/>
    <col min="9" max="9" width="6.140625" style="4" bestFit="1" customWidth="1"/>
    <col min="10" max="10" width="1.28515625" style="4" customWidth="1"/>
    <col min="11" max="11" width="4.7109375" style="4" bestFit="1" customWidth="1"/>
    <col min="12" max="12" width="2.7109375" style="4" customWidth="1"/>
    <col min="13" max="13" width="3.140625" style="4" customWidth="1"/>
    <col min="14" max="14" width="4.85546875" style="4" customWidth="1"/>
    <col min="15" max="15" width="3.5703125" style="4" customWidth="1"/>
    <col min="16" max="16" width="1" style="4" customWidth="1"/>
    <col min="17" max="17" width="5.5703125" style="4" bestFit="1" customWidth="1"/>
    <col min="18" max="18" width="1" style="4" customWidth="1"/>
    <col min="19" max="19" width="5.5703125" style="4" bestFit="1" customWidth="1"/>
    <col min="20" max="20" width="6" style="4" customWidth="1"/>
    <col min="21" max="21" width="1.140625" style="4" customWidth="1"/>
    <col min="22" max="22" width="6" style="4" bestFit="1" customWidth="1"/>
    <col min="23" max="23" width="7.28515625" style="4" bestFit="1" customWidth="1"/>
    <col min="24" max="24" width="1.28515625" style="4" customWidth="1"/>
    <col min="25" max="25" width="9.140625" style="4" bestFit="1" customWidth="1"/>
    <col min="26" max="28" width="5.140625" style="4" bestFit="1" customWidth="1"/>
    <col min="29" max="29" width="8" style="4" bestFit="1" customWidth="1"/>
    <col min="30" max="30" width="1.42578125" style="4" customWidth="1"/>
    <col min="31" max="31" width="9.140625" style="93" customWidth="1"/>
    <col min="32" max="32" width="31.140625" style="119" hidden="1" customWidth="1"/>
    <col min="33" max="33" width="8.28515625" style="119" hidden="1" customWidth="1"/>
    <col min="34" max="35" width="7.28515625" style="119" hidden="1" customWidth="1"/>
    <col min="36" max="36" width="8" style="120" hidden="1" customWidth="1"/>
    <col min="37" max="37" width="9.140625" style="120" hidden="1" customWidth="1"/>
    <col min="38" max="38" width="9.140625" style="131" customWidth="1"/>
    <col min="39" max="39" width="9.140625" style="131"/>
    <col min="40" max="41" width="9.140625" style="120"/>
    <col min="42" max="58" width="9.140625" style="93"/>
    <col min="59" max="281" width="9.140625" style="4"/>
    <col min="282" max="282" width="17.140625" style="4" customWidth="1"/>
    <col min="283" max="283" width="69.28515625" style="4" customWidth="1"/>
    <col min="284" max="284" width="8.85546875" style="4" customWidth="1"/>
    <col min="285" max="288" width="4.7109375" style="4" customWidth="1"/>
    <col min="289" max="289" width="9.5703125" style="4" bestFit="1" customWidth="1"/>
    <col min="290" max="290" width="9.140625" style="4"/>
    <col min="291" max="294" width="0" style="4" hidden="1" customWidth="1"/>
    <col min="295" max="537" width="9.140625" style="4"/>
    <col min="538" max="538" width="17.140625" style="4" customWidth="1"/>
    <col min="539" max="539" width="69.28515625" style="4" customWidth="1"/>
    <col min="540" max="540" width="8.85546875" style="4" customWidth="1"/>
    <col min="541" max="544" width="4.7109375" style="4" customWidth="1"/>
    <col min="545" max="545" width="9.5703125" style="4" bestFit="1" customWidth="1"/>
    <col min="546" max="546" width="9.140625" style="4"/>
    <col min="547" max="550" width="0" style="4" hidden="1" customWidth="1"/>
    <col min="551" max="793" width="9.140625" style="4"/>
    <col min="794" max="794" width="17.140625" style="4" customWidth="1"/>
    <col min="795" max="795" width="69.28515625" style="4" customWidth="1"/>
    <col min="796" max="796" width="8.85546875" style="4" customWidth="1"/>
    <col min="797" max="800" width="4.7109375" style="4" customWidth="1"/>
    <col min="801" max="801" width="9.5703125" style="4" bestFit="1" customWidth="1"/>
    <col min="802" max="802" width="9.140625" style="4"/>
    <col min="803" max="806" width="0" style="4" hidden="1" customWidth="1"/>
    <col min="807" max="1049" width="9.140625" style="4"/>
    <col min="1050" max="1050" width="17.140625" style="4" customWidth="1"/>
    <col min="1051" max="1051" width="69.28515625" style="4" customWidth="1"/>
    <col min="1052" max="1052" width="8.85546875" style="4" customWidth="1"/>
    <col min="1053" max="1056" width="4.7109375" style="4" customWidth="1"/>
    <col min="1057" max="1057" width="9.5703125" style="4" bestFit="1" customWidth="1"/>
    <col min="1058" max="1058" width="9.140625" style="4"/>
    <col min="1059" max="1062" width="0" style="4" hidden="1" customWidth="1"/>
    <col min="1063" max="1305" width="9.140625" style="4"/>
    <col min="1306" max="1306" width="17.140625" style="4" customWidth="1"/>
    <col min="1307" max="1307" width="69.28515625" style="4" customWidth="1"/>
    <col min="1308" max="1308" width="8.85546875" style="4" customWidth="1"/>
    <col min="1309" max="1312" width="4.7109375" style="4" customWidth="1"/>
    <col min="1313" max="1313" width="9.5703125" style="4" bestFit="1" customWidth="1"/>
    <col min="1314" max="1314" width="9.140625" style="4"/>
    <col min="1315" max="1318" width="0" style="4" hidden="1" customWidth="1"/>
    <col min="1319" max="1561" width="9.140625" style="4"/>
    <col min="1562" max="1562" width="17.140625" style="4" customWidth="1"/>
    <col min="1563" max="1563" width="69.28515625" style="4" customWidth="1"/>
    <col min="1564" max="1564" width="8.85546875" style="4" customWidth="1"/>
    <col min="1565" max="1568" width="4.7109375" style="4" customWidth="1"/>
    <col min="1569" max="1569" width="9.5703125" style="4" bestFit="1" customWidth="1"/>
    <col min="1570" max="1570" width="9.140625" style="4"/>
    <col min="1571" max="1574" width="0" style="4" hidden="1" customWidth="1"/>
    <col min="1575" max="1817" width="9.140625" style="4"/>
    <col min="1818" max="1818" width="17.140625" style="4" customWidth="1"/>
    <col min="1819" max="1819" width="69.28515625" style="4" customWidth="1"/>
    <col min="1820" max="1820" width="8.85546875" style="4" customWidth="1"/>
    <col min="1821" max="1824" width="4.7109375" style="4" customWidth="1"/>
    <col min="1825" max="1825" width="9.5703125" style="4" bestFit="1" customWidth="1"/>
    <col min="1826" max="1826" width="9.140625" style="4"/>
    <col min="1827" max="1830" width="0" style="4" hidden="1" customWidth="1"/>
    <col min="1831" max="2073" width="9.140625" style="4"/>
    <col min="2074" max="2074" width="17.140625" style="4" customWidth="1"/>
    <col min="2075" max="2075" width="69.28515625" style="4" customWidth="1"/>
    <col min="2076" max="2076" width="8.85546875" style="4" customWidth="1"/>
    <col min="2077" max="2080" width="4.7109375" style="4" customWidth="1"/>
    <col min="2081" max="2081" width="9.5703125" style="4" bestFit="1" customWidth="1"/>
    <col min="2082" max="2082" width="9.140625" style="4"/>
    <col min="2083" max="2086" width="0" style="4" hidden="1" customWidth="1"/>
    <col min="2087" max="2329" width="9.140625" style="4"/>
    <col min="2330" max="2330" width="17.140625" style="4" customWidth="1"/>
    <col min="2331" max="2331" width="69.28515625" style="4" customWidth="1"/>
    <col min="2332" max="2332" width="8.85546875" style="4" customWidth="1"/>
    <col min="2333" max="2336" width="4.7109375" style="4" customWidth="1"/>
    <col min="2337" max="2337" width="9.5703125" style="4" bestFit="1" customWidth="1"/>
    <col min="2338" max="2338" width="9.140625" style="4"/>
    <col min="2339" max="2342" width="0" style="4" hidden="1" customWidth="1"/>
    <col min="2343" max="2585" width="9.140625" style="4"/>
    <col min="2586" max="2586" width="17.140625" style="4" customWidth="1"/>
    <col min="2587" max="2587" width="69.28515625" style="4" customWidth="1"/>
    <col min="2588" max="2588" width="8.85546875" style="4" customWidth="1"/>
    <col min="2589" max="2592" width="4.7109375" style="4" customWidth="1"/>
    <col min="2593" max="2593" width="9.5703125" style="4" bestFit="1" customWidth="1"/>
    <col min="2594" max="2594" width="9.140625" style="4"/>
    <col min="2595" max="2598" width="0" style="4" hidden="1" customWidth="1"/>
    <col min="2599" max="2841" width="9.140625" style="4"/>
    <col min="2842" max="2842" width="17.140625" style="4" customWidth="1"/>
    <col min="2843" max="2843" width="69.28515625" style="4" customWidth="1"/>
    <col min="2844" max="2844" width="8.85546875" style="4" customWidth="1"/>
    <col min="2845" max="2848" width="4.7109375" style="4" customWidth="1"/>
    <col min="2849" max="2849" width="9.5703125" style="4" bestFit="1" customWidth="1"/>
    <col min="2850" max="2850" width="9.140625" style="4"/>
    <col min="2851" max="2854" width="0" style="4" hidden="1" customWidth="1"/>
    <col min="2855" max="3097" width="9.140625" style="4"/>
    <col min="3098" max="3098" width="17.140625" style="4" customWidth="1"/>
    <col min="3099" max="3099" width="69.28515625" style="4" customWidth="1"/>
    <col min="3100" max="3100" width="8.85546875" style="4" customWidth="1"/>
    <col min="3101" max="3104" width="4.7109375" style="4" customWidth="1"/>
    <col min="3105" max="3105" width="9.5703125" style="4" bestFit="1" customWidth="1"/>
    <col min="3106" max="3106" width="9.140625" style="4"/>
    <col min="3107" max="3110" width="0" style="4" hidden="1" customWidth="1"/>
    <col min="3111" max="3353" width="9.140625" style="4"/>
    <col min="3354" max="3354" width="17.140625" style="4" customWidth="1"/>
    <col min="3355" max="3355" width="69.28515625" style="4" customWidth="1"/>
    <col min="3356" max="3356" width="8.85546875" style="4" customWidth="1"/>
    <col min="3357" max="3360" width="4.7109375" style="4" customWidth="1"/>
    <col min="3361" max="3361" width="9.5703125" style="4" bestFit="1" customWidth="1"/>
    <col min="3362" max="3362" width="9.140625" style="4"/>
    <col min="3363" max="3366" width="0" style="4" hidden="1" customWidth="1"/>
    <col min="3367" max="3609" width="9.140625" style="4"/>
    <col min="3610" max="3610" width="17.140625" style="4" customWidth="1"/>
    <col min="3611" max="3611" width="69.28515625" style="4" customWidth="1"/>
    <col min="3612" max="3612" width="8.85546875" style="4" customWidth="1"/>
    <col min="3613" max="3616" width="4.7109375" style="4" customWidth="1"/>
    <col min="3617" max="3617" width="9.5703125" style="4" bestFit="1" customWidth="1"/>
    <col min="3618" max="3618" width="9.140625" style="4"/>
    <col min="3619" max="3622" width="0" style="4" hidden="1" customWidth="1"/>
    <col min="3623" max="3865" width="9.140625" style="4"/>
    <col min="3866" max="3866" width="17.140625" style="4" customWidth="1"/>
    <col min="3867" max="3867" width="69.28515625" style="4" customWidth="1"/>
    <col min="3868" max="3868" width="8.85546875" style="4" customWidth="1"/>
    <col min="3869" max="3872" width="4.7109375" style="4" customWidth="1"/>
    <col min="3873" max="3873" width="9.5703125" style="4" bestFit="1" customWidth="1"/>
    <col min="3874" max="3874" width="9.140625" style="4"/>
    <col min="3875" max="3878" width="0" style="4" hidden="1" customWidth="1"/>
    <col min="3879" max="4121" width="9.140625" style="4"/>
    <col min="4122" max="4122" width="17.140625" style="4" customWidth="1"/>
    <col min="4123" max="4123" width="69.28515625" style="4" customWidth="1"/>
    <col min="4124" max="4124" width="8.85546875" style="4" customWidth="1"/>
    <col min="4125" max="4128" width="4.7109375" style="4" customWidth="1"/>
    <col min="4129" max="4129" width="9.5703125" style="4" bestFit="1" customWidth="1"/>
    <col min="4130" max="4130" width="9.140625" style="4"/>
    <col min="4131" max="4134" width="0" style="4" hidden="1" customWidth="1"/>
    <col min="4135" max="4377" width="9.140625" style="4"/>
    <col min="4378" max="4378" width="17.140625" style="4" customWidth="1"/>
    <col min="4379" max="4379" width="69.28515625" style="4" customWidth="1"/>
    <col min="4380" max="4380" width="8.85546875" style="4" customWidth="1"/>
    <col min="4381" max="4384" width="4.7109375" style="4" customWidth="1"/>
    <col min="4385" max="4385" width="9.5703125" style="4" bestFit="1" customWidth="1"/>
    <col min="4386" max="4386" width="9.140625" style="4"/>
    <col min="4387" max="4390" width="0" style="4" hidden="1" customWidth="1"/>
    <col min="4391" max="4633" width="9.140625" style="4"/>
    <col min="4634" max="4634" width="17.140625" style="4" customWidth="1"/>
    <col min="4635" max="4635" width="69.28515625" style="4" customWidth="1"/>
    <col min="4636" max="4636" width="8.85546875" style="4" customWidth="1"/>
    <col min="4637" max="4640" width="4.7109375" style="4" customWidth="1"/>
    <col min="4641" max="4641" width="9.5703125" style="4" bestFit="1" customWidth="1"/>
    <col min="4642" max="4642" width="9.140625" style="4"/>
    <col min="4643" max="4646" width="0" style="4" hidden="1" customWidth="1"/>
    <col min="4647" max="4889" width="9.140625" style="4"/>
    <col min="4890" max="4890" width="17.140625" style="4" customWidth="1"/>
    <col min="4891" max="4891" width="69.28515625" style="4" customWidth="1"/>
    <col min="4892" max="4892" width="8.85546875" style="4" customWidth="1"/>
    <col min="4893" max="4896" width="4.7109375" style="4" customWidth="1"/>
    <col min="4897" max="4897" width="9.5703125" style="4" bestFit="1" customWidth="1"/>
    <col min="4898" max="4898" width="9.140625" style="4"/>
    <col min="4899" max="4902" width="0" style="4" hidden="1" customWidth="1"/>
    <col min="4903" max="5145" width="9.140625" style="4"/>
    <col min="5146" max="5146" width="17.140625" style="4" customWidth="1"/>
    <col min="5147" max="5147" width="69.28515625" style="4" customWidth="1"/>
    <col min="5148" max="5148" width="8.85546875" style="4" customWidth="1"/>
    <col min="5149" max="5152" width="4.7109375" style="4" customWidth="1"/>
    <col min="5153" max="5153" width="9.5703125" style="4" bestFit="1" customWidth="1"/>
    <col min="5154" max="5154" width="9.140625" style="4"/>
    <col min="5155" max="5158" width="0" style="4" hidden="1" customWidth="1"/>
    <col min="5159" max="5401" width="9.140625" style="4"/>
    <col min="5402" max="5402" width="17.140625" style="4" customWidth="1"/>
    <col min="5403" max="5403" width="69.28515625" style="4" customWidth="1"/>
    <col min="5404" max="5404" width="8.85546875" style="4" customWidth="1"/>
    <col min="5405" max="5408" width="4.7109375" style="4" customWidth="1"/>
    <col min="5409" max="5409" width="9.5703125" style="4" bestFit="1" customWidth="1"/>
    <col min="5410" max="5410" width="9.140625" style="4"/>
    <col min="5411" max="5414" width="0" style="4" hidden="1" customWidth="1"/>
    <col min="5415" max="5657" width="9.140625" style="4"/>
    <col min="5658" max="5658" width="17.140625" style="4" customWidth="1"/>
    <col min="5659" max="5659" width="69.28515625" style="4" customWidth="1"/>
    <col min="5660" max="5660" width="8.85546875" style="4" customWidth="1"/>
    <col min="5661" max="5664" width="4.7109375" style="4" customWidth="1"/>
    <col min="5665" max="5665" width="9.5703125" style="4" bestFit="1" customWidth="1"/>
    <col min="5666" max="5666" width="9.140625" style="4"/>
    <col min="5667" max="5670" width="0" style="4" hidden="1" customWidth="1"/>
    <col min="5671" max="5913" width="9.140625" style="4"/>
    <col min="5914" max="5914" width="17.140625" style="4" customWidth="1"/>
    <col min="5915" max="5915" width="69.28515625" style="4" customWidth="1"/>
    <col min="5916" max="5916" width="8.85546875" style="4" customWidth="1"/>
    <col min="5917" max="5920" width="4.7109375" style="4" customWidth="1"/>
    <col min="5921" max="5921" width="9.5703125" style="4" bestFit="1" customWidth="1"/>
    <col min="5922" max="5922" width="9.140625" style="4"/>
    <col min="5923" max="5926" width="0" style="4" hidden="1" customWidth="1"/>
    <col min="5927" max="6169" width="9.140625" style="4"/>
    <col min="6170" max="6170" width="17.140625" style="4" customWidth="1"/>
    <col min="6171" max="6171" width="69.28515625" style="4" customWidth="1"/>
    <col min="6172" max="6172" width="8.85546875" style="4" customWidth="1"/>
    <col min="6173" max="6176" width="4.7109375" style="4" customWidth="1"/>
    <col min="6177" max="6177" width="9.5703125" style="4" bestFit="1" customWidth="1"/>
    <col min="6178" max="6178" width="9.140625" style="4"/>
    <col min="6179" max="6182" width="0" style="4" hidden="1" customWidth="1"/>
    <col min="6183" max="6425" width="9.140625" style="4"/>
    <col min="6426" max="6426" width="17.140625" style="4" customWidth="1"/>
    <col min="6427" max="6427" width="69.28515625" style="4" customWidth="1"/>
    <col min="6428" max="6428" width="8.85546875" style="4" customWidth="1"/>
    <col min="6429" max="6432" width="4.7109375" style="4" customWidth="1"/>
    <col min="6433" max="6433" width="9.5703125" style="4" bestFit="1" customWidth="1"/>
    <col min="6434" max="6434" width="9.140625" style="4"/>
    <col min="6435" max="6438" width="0" style="4" hidden="1" customWidth="1"/>
    <col min="6439" max="6681" width="9.140625" style="4"/>
    <col min="6682" max="6682" width="17.140625" style="4" customWidth="1"/>
    <col min="6683" max="6683" width="69.28515625" style="4" customWidth="1"/>
    <col min="6684" max="6684" width="8.85546875" style="4" customWidth="1"/>
    <col min="6685" max="6688" width="4.7109375" style="4" customWidth="1"/>
    <col min="6689" max="6689" width="9.5703125" style="4" bestFit="1" customWidth="1"/>
    <col min="6690" max="6690" width="9.140625" style="4"/>
    <col min="6691" max="6694" width="0" style="4" hidden="1" customWidth="1"/>
    <col min="6695" max="6937" width="9.140625" style="4"/>
    <col min="6938" max="6938" width="17.140625" style="4" customWidth="1"/>
    <col min="6939" max="6939" width="69.28515625" style="4" customWidth="1"/>
    <col min="6940" max="6940" width="8.85546875" style="4" customWidth="1"/>
    <col min="6941" max="6944" width="4.7109375" style="4" customWidth="1"/>
    <col min="6945" max="6945" width="9.5703125" style="4" bestFit="1" customWidth="1"/>
    <col min="6946" max="6946" width="9.140625" style="4"/>
    <col min="6947" max="6950" width="0" style="4" hidden="1" customWidth="1"/>
    <col min="6951" max="7193" width="9.140625" style="4"/>
    <col min="7194" max="7194" width="17.140625" style="4" customWidth="1"/>
    <col min="7195" max="7195" width="69.28515625" style="4" customWidth="1"/>
    <col min="7196" max="7196" width="8.85546875" style="4" customWidth="1"/>
    <col min="7197" max="7200" width="4.7109375" style="4" customWidth="1"/>
    <col min="7201" max="7201" width="9.5703125" style="4" bestFit="1" customWidth="1"/>
    <col min="7202" max="7202" width="9.140625" style="4"/>
    <col min="7203" max="7206" width="0" style="4" hidden="1" customWidth="1"/>
    <col min="7207" max="7449" width="9.140625" style="4"/>
    <col min="7450" max="7450" width="17.140625" style="4" customWidth="1"/>
    <col min="7451" max="7451" width="69.28515625" style="4" customWidth="1"/>
    <col min="7452" max="7452" width="8.85546875" style="4" customWidth="1"/>
    <col min="7453" max="7456" width="4.7109375" style="4" customWidth="1"/>
    <col min="7457" max="7457" width="9.5703125" style="4" bestFit="1" customWidth="1"/>
    <col min="7458" max="7458" width="9.140625" style="4"/>
    <col min="7459" max="7462" width="0" style="4" hidden="1" customWidth="1"/>
    <col min="7463" max="7705" width="9.140625" style="4"/>
    <col min="7706" max="7706" width="17.140625" style="4" customWidth="1"/>
    <col min="7707" max="7707" width="69.28515625" style="4" customWidth="1"/>
    <col min="7708" max="7708" width="8.85546875" style="4" customWidth="1"/>
    <col min="7709" max="7712" width="4.7109375" style="4" customWidth="1"/>
    <col min="7713" max="7713" width="9.5703125" style="4" bestFit="1" customWidth="1"/>
    <col min="7714" max="7714" width="9.140625" style="4"/>
    <col min="7715" max="7718" width="0" style="4" hidden="1" customWidth="1"/>
    <col min="7719" max="7961" width="9.140625" style="4"/>
    <col min="7962" max="7962" width="17.140625" style="4" customWidth="1"/>
    <col min="7963" max="7963" width="69.28515625" style="4" customWidth="1"/>
    <col min="7964" max="7964" width="8.85546875" style="4" customWidth="1"/>
    <col min="7965" max="7968" width="4.7109375" style="4" customWidth="1"/>
    <col min="7969" max="7969" width="9.5703125" style="4" bestFit="1" customWidth="1"/>
    <col min="7970" max="7970" width="9.140625" style="4"/>
    <col min="7971" max="7974" width="0" style="4" hidden="1" customWidth="1"/>
    <col min="7975" max="8217" width="9.140625" style="4"/>
    <col min="8218" max="8218" width="17.140625" style="4" customWidth="1"/>
    <col min="8219" max="8219" width="69.28515625" style="4" customWidth="1"/>
    <col min="8220" max="8220" width="8.85546875" style="4" customWidth="1"/>
    <col min="8221" max="8224" width="4.7109375" style="4" customWidth="1"/>
    <col min="8225" max="8225" width="9.5703125" style="4" bestFit="1" customWidth="1"/>
    <col min="8226" max="8226" width="9.140625" style="4"/>
    <col min="8227" max="8230" width="0" style="4" hidden="1" customWidth="1"/>
    <col min="8231" max="8473" width="9.140625" style="4"/>
    <col min="8474" max="8474" width="17.140625" style="4" customWidth="1"/>
    <col min="8475" max="8475" width="69.28515625" style="4" customWidth="1"/>
    <col min="8476" max="8476" width="8.85546875" style="4" customWidth="1"/>
    <col min="8477" max="8480" width="4.7109375" style="4" customWidth="1"/>
    <col min="8481" max="8481" width="9.5703125" style="4" bestFit="1" customWidth="1"/>
    <col min="8482" max="8482" width="9.140625" style="4"/>
    <col min="8483" max="8486" width="0" style="4" hidden="1" customWidth="1"/>
    <col min="8487" max="8729" width="9.140625" style="4"/>
    <col min="8730" max="8730" width="17.140625" style="4" customWidth="1"/>
    <col min="8731" max="8731" width="69.28515625" style="4" customWidth="1"/>
    <col min="8732" max="8732" width="8.85546875" style="4" customWidth="1"/>
    <col min="8733" max="8736" width="4.7109375" style="4" customWidth="1"/>
    <col min="8737" max="8737" width="9.5703125" style="4" bestFit="1" customWidth="1"/>
    <col min="8738" max="8738" width="9.140625" style="4"/>
    <col min="8739" max="8742" width="0" style="4" hidden="1" customWidth="1"/>
    <col min="8743" max="8985" width="9.140625" style="4"/>
    <col min="8986" max="8986" width="17.140625" style="4" customWidth="1"/>
    <col min="8987" max="8987" width="69.28515625" style="4" customWidth="1"/>
    <col min="8988" max="8988" width="8.85546875" style="4" customWidth="1"/>
    <col min="8989" max="8992" width="4.7109375" style="4" customWidth="1"/>
    <col min="8993" max="8993" width="9.5703125" style="4" bestFit="1" customWidth="1"/>
    <col min="8994" max="8994" width="9.140625" style="4"/>
    <col min="8995" max="8998" width="0" style="4" hidden="1" customWidth="1"/>
    <col min="8999" max="9241" width="9.140625" style="4"/>
    <col min="9242" max="9242" width="17.140625" style="4" customWidth="1"/>
    <col min="9243" max="9243" width="69.28515625" style="4" customWidth="1"/>
    <col min="9244" max="9244" width="8.85546875" style="4" customWidth="1"/>
    <col min="9245" max="9248" width="4.7109375" style="4" customWidth="1"/>
    <col min="9249" max="9249" width="9.5703125" style="4" bestFit="1" customWidth="1"/>
    <col min="9250" max="9250" width="9.140625" style="4"/>
    <col min="9251" max="9254" width="0" style="4" hidden="1" customWidth="1"/>
    <col min="9255" max="9497" width="9.140625" style="4"/>
    <col min="9498" max="9498" width="17.140625" style="4" customWidth="1"/>
    <col min="9499" max="9499" width="69.28515625" style="4" customWidth="1"/>
    <col min="9500" max="9500" width="8.85546875" style="4" customWidth="1"/>
    <col min="9501" max="9504" width="4.7109375" style="4" customWidth="1"/>
    <col min="9505" max="9505" width="9.5703125" style="4" bestFit="1" customWidth="1"/>
    <col min="9506" max="9506" width="9.140625" style="4"/>
    <col min="9507" max="9510" width="0" style="4" hidden="1" customWidth="1"/>
    <col min="9511" max="9753" width="9.140625" style="4"/>
    <col min="9754" max="9754" width="17.140625" style="4" customWidth="1"/>
    <col min="9755" max="9755" width="69.28515625" style="4" customWidth="1"/>
    <col min="9756" max="9756" width="8.85546875" style="4" customWidth="1"/>
    <col min="9757" max="9760" width="4.7109375" style="4" customWidth="1"/>
    <col min="9761" max="9761" width="9.5703125" style="4" bestFit="1" customWidth="1"/>
    <col min="9762" max="9762" width="9.140625" style="4"/>
    <col min="9763" max="9766" width="0" style="4" hidden="1" customWidth="1"/>
    <col min="9767" max="10009" width="9.140625" style="4"/>
    <col min="10010" max="10010" width="17.140625" style="4" customWidth="1"/>
    <col min="10011" max="10011" width="69.28515625" style="4" customWidth="1"/>
    <col min="10012" max="10012" width="8.85546875" style="4" customWidth="1"/>
    <col min="10013" max="10016" width="4.7109375" style="4" customWidth="1"/>
    <col min="10017" max="10017" width="9.5703125" style="4" bestFit="1" customWidth="1"/>
    <col min="10018" max="10018" width="9.140625" style="4"/>
    <col min="10019" max="10022" width="0" style="4" hidden="1" customWidth="1"/>
    <col min="10023" max="10265" width="9.140625" style="4"/>
    <col min="10266" max="10266" width="17.140625" style="4" customWidth="1"/>
    <col min="10267" max="10267" width="69.28515625" style="4" customWidth="1"/>
    <col min="10268" max="10268" width="8.85546875" style="4" customWidth="1"/>
    <col min="10269" max="10272" width="4.7109375" style="4" customWidth="1"/>
    <col min="10273" max="10273" width="9.5703125" style="4" bestFit="1" customWidth="1"/>
    <col min="10274" max="10274" width="9.140625" style="4"/>
    <col min="10275" max="10278" width="0" style="4" hidden="1" customWidth="1"/>
    <col min="10279" max="10521" width="9.140625" style="4"/>
    <col min="10522" max="10522" width="17.140625" style="4" customWidth="1"/>
    <col min="10523" max="10523" width="69.28515625" style="4" customWidth="1"/>
    <col min="10524" max="10524" width="8.85546875" style="4" customWidth="1"/>
    <col min="10525" max="10528" width="4.7109375" style="4" customWidth="1"/>
    <col min="10529" max="10529" width="9.5703125" style="4" bestFit="1" customWidth="1"/>
    <col min="10530" max="10530" width="9.140625" style="4"/>
    <col min="10531" max="10534" width="0" style="4" hidden="1" customWidth="1"/>
    <col min="10535" max="10777" width="9.140625" style="4"/>
    <col min="10778" max="10778" width="17.140625" style="4" customWidth="1"/>
    <col min="10779" max="10779" width="69.28515625" style="4" customWidth="1"/>
    <col min="10780" max="10780" width="8.85546875" style="4" customWidth="1"/>
    <col min="10781" max="10784" width="4.7109375" style="4" customWidth="1"/>
    <col min="10785" max="10785" width="9.5703125" style="4" bestFit="1" customWidth="1"/>
    <col min="10786" max="10786" width="9.140625" style="4"/>
    <col min="10787" max="10790" width="0" style="4" hidden="1" customWidth="1"/>
    <col min="10791" max="11033" width="9.140625" style="4"/>
    <col min="11034" max="11034" width="17.140625" style="4" customWidth="1"/>
    <col min="11035" max="11035" width="69.28515625" style="4" customWidth="1"/>
    <col min="11036" max="11036" width="8.85546875" style="4" customWidth="1"/>
    <col min="11037" max="11040" width="4.7109375" style="4" customWidth="1"/>
    <col min="11041" max="11041" width="9.5703125" style="4" bestFit="1" customWidth="1"/>
    <col min="11042" max="11042" width="9.140625" style="4"/>
    <col min="11043" max="11046" width="0" style="4" hidden="1" customWidth="1"/>
    <col min="11047" max="11289" width="9.140625" style="4"/>
    <col min="11290" max="11290" width="17.140625" style="4" customWidth="1"/>
    <col min="11291" max="11291" width="69.28515625" style="4" customWidth="1"/>
    <col min="11292" max="11292" width="8.85546875" style="4" customWidth="1"/>
    <col min="11293" max="11296" width="4.7109375" style="4" customWidth="1"/>
    <col min="11297" max="11297" width="9.5703125" style="4" bestFit="1" customWidth="1"/>
    <col min="11298" max="11298" width="9.140625" style="4"/>
    <col min="11299" max="11302" width="0" style="4" hidden="1" customWidth="1"/>
    <col min="11303" max="11545" width="9.140625" style="4"/>
    <col min="11546" max="11546" width="17.140625" style="4" customWidth="1"/>
    <col min="11547" max="11547" width="69.28515625" style="4" customWidth="1"/>
    <col min="11548" max="11548" width="8.85546875" style="4" customWidth="1"/>
    <col min="11549" max="11552" width="4.7109375" style="4" customWidth="1"/>
    <col min="11553" max="11553" width="9.5703125" style="4" bestFit="1" customWidth="1"/>
    <col min="11554" max="11554" width="9.140625" style="4"/>
    <col min="11555" max="11558" width="0" style="4" hidden="1" customWidth="1"/>
    <col min="11559" max="11801" width="9.140625" style="4"/>
    <col min="11802" max="11802" width="17.140625" style="4" customWidth="1"/>
    <col min="11803" max="11803" width="69.28515625" style="4" customWidth="1"/>
    <col min="11804" max="11804" width="8.85546875" style="4" customWidth="1"/>
    <col min="11805" max="11808" width="4.7109375" style="4" customWidth="1"/>
    <col min="11809" max="11809" width="9.5703125" style="4" bestFit="1" customWidth="1"/>
    <col min="11810" max="11810" width="9.140625" style="4"/>
    <col min="11811" max="11814" width="0" style="4" hidden="1" customWidth="1"/>
    <col min="11815" max="12057" width="9.140625" style="4"/>
    <col min="12058" max="12058" width="17.140625" style="4" customWidth="1"/>
    <col min="12059" max="12059" width="69.28515625" style="4" customWidth="1"/>
    <col min="12060" max="12060" width="8.85546875" style="4" customWidth="1"/>
    <col min="12061" max="12064" width="4.7109375" style="4" customWidth="1"/>
    <col min="12065" max="12065" width="9.5703125" style="4" bestFit="1" customWidth="1"/>
    <col min="12066" max="12066" width="9.140625" style="4"/>
    <col min="12067" max="12070" width="0" style="4" hidden="1" customWidth="1"/>
    <col min="12071" max="12313" width="9.140625" style="4"/>
    <col min="12314" max="12314" width="17.140625" style="4" customWidth="1"/>
    <col min="12315" max="12315" width="69.28515625" style="4" customWidth="1"/>
    <col min="12316" max="12316" width="8.85546875" style="4" customWidth="1"/>
    <col min="12317" max="12320" width="4.7109375" style="4" customWidth="1"/>
    <col min="12321" max="12321" width="9.5703125" style="4" bestFit="1" customWidth="1"/>
    <col min="12322" max="12322" width="9.140625" style="4"/>
    <col min="12323" max="12326" width="0" style="4" hidden="1" customWidth="1"/>
    <col min="12327" max="12569" width="9.140625" style="4"/>
    <col min="12570" max="12570" width="17.140625" style="4" customWidth="1"/>
    <col min="12571" max="12571" width="69.28515625" style="4" customWidth="1"/>
    <col min="12572" max="12572" width="8.85546875" style="4" customWidth="1"/>
    <col min="12573" max="12576" width="4.7109375" style="4" customWidth="1"/>
    <col min="12577" max="12577" width="9.5703125" style="4" bestFit="1" customWidth="1"/>
    <col min="12578" max="12578" width="9.140625" style="4"/>
    <col min="12579" max="12582" width="0" style="4" hidden="1" customWidth="1"/>
    <col min="12583" max="12825" width="9.140625" style="4"/>
    <col min="12826" max="12826" width="17.140625" style="4" customWidth="1"/>
    <col min="12827" max="12827" width="69.28515625" style="4" customWidth="1"/>
    <col min="12828" max="12828" width="8.85546875" style="4" customWidth="1"/>
    <col min="12829" max="12832" width="4.7109375" style="4" customWidth="1"/>
    <col min="12833" max="12833" width="9.5703125" style="4" bestFit="1" customWidth="1"/>
    <col min="12834" max="12834" width="9.140625" style="4"/>
    <col min="12835" max="12838" width="0" style="4" hidden="1" customWidth="1"/>
    <col min="12839" max="13081" width="9.140625" style="4"/>
    <col min="13082" max="13082" width="17.140625" style="4" customWidth="1"/>
    <col min="13083" max="13083" width="69.28515625" style="4" customWidth="1"/>
    <col min="13084" max="13084" width="8.85546875" style="4" customWidth="1"/>
    <col min="13085" max="13088" width="4.7109375" style="4" customWidth="1"/>
    <col min="13089" max="13089" width="9.5703125" style="4" bestFit="1" customWidth="1"/>
    <col min="13090" max="13090" width="9.140625" style="4"/>
    <col min="13091" max="13094" width="0" style="4" hidden="1" customWidth="1"/>
    <col min="13095" max="13337" width="9.140625" style="4"/>
    <col min="13338" max="13338" width="17.140625" style="4" customWidth="1"/>
    <col min="13339" max="13339" width="69.28515625" style="4" customWidth="1"/>
    <col min="13340" max="13340" width="8.85546875" style="4" customWidth="1"/>
    <col min="13341" max="13344" width="4.7109375" style="4" customWidth="1"/>
    <col min="13345" max="13345" width="9.5703125" style="4" bestFit="1" customWidth="1"/>
    <col min="13346" max="13346" width="9.140625" style="4"/>
    <col min="13347" max="13350" width="0" style="4" hidden="1" customWidth="1"/>
    <col min="13351" max="13593" width="9.140625" style="4"/>
    <col min="13594" max="13594" width="17.140625" style="4" customWidth="1"/>
    <col min="13595" max="13595" width="69.28515625" style="4" customWidth="1"/>
    <col min="13596" max="13596" width="8.85546875" style="4" customWidth="1"/>
    <col min="13597" max="13600" width="4.7109375" style="4" customWidth="1"/>
    <col min="13601" max="13601" width="9.5703125" style="4" bestFit="1" customWidth="1"/>
    <col min="13602" max="13602" width="9.140625" style="4"/>
    <col min="13603" max="13606" width="0" style="4" hidden="1" customWidth="1"/>
    <col min="13607" max="13849" width="9.140625" style="4"/>
    <col min="13850" max="13850" width="17.140625" style="4" customWidth="1"/>
    <col min="13851" max="13851" width="69.28515625" style="4" customWidth="1"/>
    <col min="13852" max="13852" width="8.85546875" style="4" customWidth="1"/>
    <col min="13853" max="13856" width="4.7109375" style="4" customWidth="1"/>
    <col min="13857" max="13857" width="9.5703125" style="4" bestFit="1" customWidth="1"/>
    <col min="13858" max="13858" width="9.140625" style="4"/>
    <col min="13859" max="13862" width="0" style="4" hidden="1" customWidth="1"/>
    <col min="13863" max="14105" width="9.140625" style="4"/>
    <col min="14106" max="14106" width="17.140625" style="4" customWidth="1"/>
    <col min="14107" max="14107" width="69.28515625" style="4" customWidth="1"/>
    <col min="14108" max="14108" width="8.85546875" style="4" customWidth="1"/>
    <col min="14109" max="14112" width="4.7109375" style="4" customWidth="1"/>
    <col min="14113" max="14113" width="9.5703125" style="4" bestFit="1" customWidth="1"/>
    <col min="14114" max="14114" width="9.140625" style="4"/>
    <col min="14115" max="14118" width="0" style="4" hidden="1" customWidth="1"/>
    <col min="14119" max="14361" width="9.140625" style="4"/>
    <col min="14362" max="14362" width="17.140625" style="4" customWidth="1"/>
    <col min="14363" max="14363" width="69.28515625" style="4" customWidth="1"/>
    <col min="14364" max="14364" width="8.85546875" style="4" customWidth="1"/>
    <col min="14365" max="14368" width="4.7109375" style="4" customWidth="1"/>
    <col min="14369" max="14369" width="9.5703125" style="4" bestFit="1" customWidth="1"/>
    <col min="14370" max="14370" width="9.140625" style="4"/>
    <col min="14371" max="14374" width="0" style="4" hidden="1" customWidth="1"/>
    <col min="14375" max="14617" width="9.140625" style="4"/>
    <col min="14618" max="14618" width="17.140625" style="4" customWidth="1"/>
    <col min="14619" max="14619" width="69.28515625" style="4" customWidth="1"/>
    <col min="14620" max="14620" width="8.85546875" style="4" customWidth="1"/>
    <col min="14621" max="14624" width="4.7109375" style="4" customWidth="1"/>
    <col min="14625" max="14625" width="9.5703125" style="4" bestFit="1" customWidth="1"/>
    <col min="14626" max="14626" width="9.140625" style="4"/>
    <col min="14627" max="14630" width="0" style="4" hidden="1" customWidth="1"/>
    <col min="14631" max="14873" width="9.140625" style="4"/>
    <col min="14874" max="14874" width="17.140625" style="4" customWidth="1"/>
    <col min="14875" max="14875" width="69.28515625" style="4" customWidth="1"/>
    <col min="14876" max="14876" width="8.85546875" style="4" customWidth="1"/>
    <col min="14877" max="14880" width="4.7109375" style="4" customWidth="1"/>
    <col min="14881" max="14881" width="9.5703125" style="4" bestFit="1" customWidth="1"/>
    <col min="14882" max="14882" width="9.140625" style="4"/>
    <col min="14883" max="14886" width="0" style="4" hidden="1" customWidth="1"/>
    <col min="14887" max="15129" width="9.140625" style="4"/>
    <col min="15130" max="15130" width="17.140625" style="4" customWidth="1"/>
    <col min="15131" max="15131" width="69.28515625" style="4" customWidth="1"/>
    <col min="15132" max="15132" width="8.85546875" style="4" customWidth="1"/>
    <col min="15133" max="15136" width="4.7109375" style="4" customWidth="1"/>
    <col min="15137" max="15137" width="9.5703125" style="4" bestFit="1" customWidth="1"/>
    <col min="15138" max="15138" width="9.140625" style="4"/>
    <col min="15139" max="15142" width="0" style="4" hidden="1" customWidth="1"/>
    <col min="15143" max="15385" width="9.140625" style="4"/>
    <col min="15386" max="15386" width="17.140625" style="4" customWidth="1"/>
    <col min="15387" max="15387" width="69.28515625" style="4" customWidth="1"/>
    <col min="15388" max="15388" width="8.85546875" style="4" customWidth="1"/>
    <col min="15389" max="15392" width="4.7109375" style="4" customWidth="1"/>
    <col min="15393" max="15393" width="9.5703125" style="4" bestFit="1" customWidth="1"/>
    <col min="15394" max="15394" width="9.140625" style="4"/>
    <col min="15395" max="15398" width="0" style="4" hidden="1" customWidth="1"/>
    <col min="15399" max="15641" width="9.140625" style="4"/>
    <col min="15642" max="15642" width="17.140625" style="4" customWidth="1"/>
    <col min="15643" max="15643" width="69.28515625" style="4" customWidth="1"/>
    <col min="15644" max="15644" width="8.85546875" style="4" customWidth="1"/>
    <col min="15645" max="15648" width="4.7109375" style="4" customWidth="1"/>
    <col min="15649" max="15649" width="9.5703125" style="4" bestFit="1" customWidth="1"/>
    <col min="15650" max="15650" width="9.140625" style="4"/>
    <col min="15651" max="15654" width="0" style="4" hidden="1" customWidth="1"/>
    <col min="15655" max="15897" width="9.140625" style="4"/>
    <col min="15898" max="15898" width="17.140625" style="4" customWidth="1"/>
    <col min="15899" max="15899" width="69.28515625" style="4" customWidth="1"/>
    <col min="15900" max="15900" width="8.85546875" style="4" customWidth="1"/>
    <col min="15901" max="15904" width="4.7109375" style="4" customWidth="1"/>
    <col min="15905" max="15905" width="9.5703125" style="4" bestFit="1" customWidth="1"/>
    <col min="15906" max="15906" width="9.140625" style="4"/>
    <col min="15907" max="15910" width="0" style="4" hidden="1" customWidth="1"/>
    <col min="15911" max="16153" width="9.140625" style="4"/>
    <col min="16154" max="16154" width="17.140625" style="4" customWidth="1"/>
    <col min="16155" max="16155" width="69.28515625" style="4" customWidth="1"/>
    <col min="16156" max="16156" width="8.85546875" style="4" customWidth="1"/>
    <col min="16157" max="16160" width="4.7109375" style="4" customWidth="1"/>
    <col min="16161" max="16161" width="9.5703125" style="4" bestFit="1" customWidth="1"/>
    <col min="16162" max="16162" width="9.140625" style="4"/>
    <col min="16163" max="16166" width="0" style="4" hidden="1" customWidth="1"/>
    <col min="16167" max="16384" width="9.140625" style="4"/>
  </cols>
  <sheetData>
    <row r="1" spans="1:3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6" x14ac:dyDescent="0.25">
      <c r="A2" s="5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6"/>
    </row>
    <row r="3" spans="1:36" x14ac:dyDescent="0.25">
      <c r="A3" s="5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6"/>
    </row>
    <row r="4" spans="1:36" x14ac:dyDescent="0.25">
      <c r="A4" s="5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6"/>
    </row>
    <row r="5" spans="1:36" x14ac:dyDescent="0.25">
      <c r="A5" s="5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6"/>
    </row>
    <row r="6" spans="1:36" ht="15.75" x14ac:dyDescent="0.25">
      <c r="A6" s="5"/>
      <c r="B6" s="236" t="s">
        <v>28</v>
      </c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6"/>
    </row>
    <row r="7" spans="1:36" ht="6.75" customHeight="1" x14ac:dyDescent="0.25">
      <c r="A7" s="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6"/>
    </row>
    <row r="8" spans="1:36" x14ac:dyDescent="0.25">
      <c r="A8" s="5"/>
      <c r="B8" s="242" t="s">
        <v>27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6"/>
    </row>
    <row r="9" spans="1:36" ht="7.5" customHeight="1" x14ac:dyDescent="0.25">
      <c r="A9" s="5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6"/>
    </row>
    <row r="10" spans="1:36" x14ac:dyDescent="0.25">
      <c r="A10" s="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244" t="s">
        <v>6</v>
      </c>
      <c r="U10" s="244"/>
      <c r="V10" s="244"/>
      <c r="W10" s="244"/>
      <c r="X10" s="244"/>
      <c r="Y10" s="213"/>
      <c r="Z10" s="214"/>
      <c r="AA10" s="214"/>
      <c r="AB10" s="215"/>
      <c r="AC10" s="41"/>
      <c r="AD10" s="6"/>
    </row>
    <row r="11" spans="1:36" ht="7.5" customHeight="1" x14ac:dyDescent="0.25">
      <c r="A11" s="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43"/>
      <c r="AB11" s="44"/>
      <c r="AC11" s="44"/>
      <c r="AD11" s="6"/>
    </row>
    <row r="12" spans="1:36" x14ac:dyDescent="0.25">
      <c r="A12" s="5"/>
      <c r="B12" s="245" t="s">
        <v>33</v>
      </c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6"/>
    </row>
    <row r="13" spans="1:36" ht="4.5" customHeight="1" x14ac:dyDescent="0.25">
      <c r="A13" s="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63"/>
      <c r="Z13" s="56"/>
      <c r="AA13" s="56"/>
      <c r="AB13" s="56"/>
      <c r="AC13" s="56"/>
      <c r="AD13" s="6"/>
    </row>
    <row r="14" spans="1:36" x14ac:dyDescent="0.25">
      <c r="A14" s="5"/>
      <c r="B14" s="239" t="s">
        <v>41</v>
      </c>
      <c r="C14" s="239"/>
      <c r="D14" s="239"/>
      <c r="E14" s="239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6"/>
    </row>
    <row r="15" spans="1:36" x14ac:dyDescent="0.25">
      <c r="A15" s="5"/>
      <c r="B15" s="239" t="s">
        <v>144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6"/>
      <c r="AF15" s="121"/>
      <c r="AG15" s="121">
        <v>2018</v>
      </c>
      <c r="AH15" s="121">
        <v>2019</v>
      </c>
      <c r="AI15" s="121">
        <v>2020</v>
      </c>
      <c r="AJ15" s="122" t="s">
        <v>96</v>
      </c>
    </row>
    <row r="16" spans="1:36" x14ac:dyDescent="0.25">
      <c r="A16" s="5"/>
      <c r="B16" s="239" t="s">
        <v>146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39"/>
      <c r="V16" s="239"/>
      <c r="W16" s="239"/>
      <c r="X16" s="239"/>
      <c r="Y16" s="239"/>
      <c r="Z16" s="239"/>
      <c r="AA16" s="239"/>
      <c r="AB16" s="239"/>
      <c r="AC16" s="239"/>
      <c r="AD16" s="6"/>
      <c r="AF16" s="123" t="s">
        <v>97</v>
      </c>
      <c r="AG16" s="124">
        <f>SUM(Z48:Z54)</f>
        <v>0</v>
      </c>
      <c r="AH16" s="124">
        <f>SUM(AA48:AA54)</f>
        <v>0</v>
      </c>
      <c r="AI16" s="124">
        <f>SUM(AB48:AB54)</f>
        <v>0</v>
      </c>
      <c r="AJ16" s="124" t="e">
        <f>AC55/AC158</f>
        <v>#DIV/0!</v>
      </c>
    </row>
    <row r="17" spans="1:58" x14ac:dyDescent="0.25">
      <c r="A17" s="5"/>
      <c r="B17" s="243" t="s">
        <v>29</v>
      </c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6"/>
      <c r="AF17" s="123" t="s">
        <v>98</v>
      </c>
      <c r="AG17" s="124">
        <f>SUM(Z58:Z65)</f>
        <v>0</v>
      </c>
      <c r="AH17" s="124">
        <f>SUM(AA58:AA65)</f>
        <v>0</v>
      </c>
      <c r="AI17" s="124">
        <f>SUM(AB58:AB65)</f>
        <v>0</v>
      </c>
      <c r="AJ17" s="124" t="e">
        <f>AC66/$AC$158</f>
        <v>#DIV/0!</v>
      </c>
    </row>
    <row r="18" spans="1:58" x14ac:dyDescent="0.25">
      <c r="A18" s="5"/>
      <c r="B18" s="239" t="s">
        <v>34</v>
      </c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39"/>
      <c r="AD18" s="6"/>
      <c r="AF18" s="123" t="s">
        <v>99</v>
      </c>
      <c r="AG18" s="124">
        <f>SUM(Z69:Z74)</f>
        <v>0</v>
      </c>
      <c r="AH18" s="124">
        <f>SUM(AA69:AA74)</f>
        <v>0</v>
      </c>
      <c r="AI18" s="124">
        <f>SUM(AB69:AB74)</f>
        <v>0</v>
      </c>
      <c r="AJ18" s="124" t="e">
        <f>AC75/$AC$158</f>
        <v>#DIV/0!</v>
      </c>
    </row>
    <row r="19" spans="1:58" s="9" customFormat="1" ht="12" x14ac:dyDescent="0.2">
      <c r="A19" s="7"/>
      <c r="B19" s="238" t="s">
        <v>30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8"/>
      <c r="AE19" s="94"/>
      <c r="AF19" s="123" t="s">
        <v>100</v>
      </c>
      <c r="AG19" s="124">
        <f>SUM(Z78)</f>
        <v>0</v>
      </c>
      <c r="AH19" s="124">
        <f>SUM(AA78)</f>
        <v>0</v>
      </c>
      <c r="AI19" s="124">
        <f>SUM(AB78)</f>
        <v>0</v>
      </c>
      <c r="AJ19" s="124" t="e">
        <f>AC84/$AC$158</f>
        <v>#DIV/0!</v>
      </c>
      <c r="AK19" s="125"/>
      <c r="AL19" s="132"/>
      <c r="AM19" s="132"/>
      <c r="AN19" s="125"/>
      <c r="AO19" s="125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</row>
    <row r="20" spans="1:58" s="12" customFormat="1" x14ac:dyDescent="0.25">
      <c r="A20" s="10"/>
      <c r="B20" s="238" t="s">
        <v>35</v>
      </c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11"/>
      <c r="AE20" s="95"/>
      <c r="AF20" s="123" t="s">
        <v>101</v>
      </c>
      <c r="AG20" s="124">
        <f>SUM(Z87:Z102)</f>
        <v>0</v>
      </c>
      <c r="AH20" s="124">
        <f t="shared" ref="AH20:AI20" si="0">SUM(AA87:AA102)</f>
        <v>0</v>
      </c>
      <c r="AI20" s="124">
        <f t="shared" si="0"/>
        <v>0</v>
      </c>
      <c r="AJ20" s="124" t="e">
        <f>AC103/$AC$158</f>
        <v>#DIV/0!</v>
      </c>
      <c r="AK20" s="126"/>
      <c r="AL20" s="133"/>
      <c r="AM20" s="133"/>
      <c r="AN20" s="126"/>
      <c r="AO20" s="126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</row>
    <row r="21" spans="1:58" s="12" customFormat="1" x14ac:dyDescent="0.25">
      <c r="A21" s="10"/>
      <c r="B21" s="240" t="s">
        <v>5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11"/>
      <c r="AE21" s="95"/>
      <c r="AF21" s="123" t="s">
        <v>102</v>
      </c>
      <c r="AG21" s="124">
        <f>SUM(Z106:Z110)</f>
        <v>0</v>
      </c>
      <c r="AH21" s="124">
        <f t="shared" ref="AH21" si="1">SUM(AA106:AA110)</f>
        <v>0</v>
      </c>
      <c r="AI21" s="124">
        <f>SUM(AB106:AB110)</f>
        <v>0</v>
      </c>
      <c r="AJ21" s="124" t="e">
        <f>AC111/$AC$158</f>
        <v>#DIV/0!</v>
      </c>
      <c r="AK21" s="126"/>
      <c r="AL21" s="133"/>
      <c r="AM21" s="133"/>
      <c r="AN21" s="126"/>
      <c r="AO21" s="126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</row>
    <row r="22" spans="1:58" s="12" customFormat="1" ht="13.5" customHeight="1" x14ac:dyDescent="0.25">
      <c r="A22" s="10"/>
      <c r="B22" s="241" t="s">
        <v>36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11"/>
      <c r="AE22" s="95"/>
      <c r="AF22" s="123" t="s">
        <v>103</v>
      </c>
      <c r="AG22" s="124">
        <f>SUM(Z114:Z117)</f>
        <v>0</v>
      </c>
      <c r="AH22" s="124">
        <f t="shared" ref="AH22:AI22" si="2">SUM(AA114:AA117)</f>
        <v>0</v>
      </c>
      <c r="AI22" s="124">
        <f t="shared" si="2"/>
        <v>0</v>
      </c>
      <c r="AJ22" s="124" t="e">
        <f>AC118/$AC$158</f>
        <v>#DIV/0!</v>
      </c>
      <c r="AK22" s="126"/>
      <c r="AL22" s="133"/>
      <c r="AM22" s="133"/>
      <c r="AN22" s="126"/>
      <c r="AO22" s="126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</row>
    <row r="23" spans="1:58" x14ac:dyDescent="0.25">
      <c r="A23" s="5"/>
      <c r="B23" s="238" t="s">
        <v>145</v>
      </c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6"/>
      <c r="AF23" s="123" t="s">
        <v>104</v>
      </c>
      <c r="AG23" s="124">
        <f>SUM(Z122:Z129)</f>
        <v>0</v>
      </c>
      <c r="AH23" s="124">
        <f t="shared" ref="AH23:AI23" si="3">SUM(AA122:AA129)</f>
        <v>0</v>
      </c>
      <c r="AI23" s="124">
        <f t="shared" si="3"/>
        <v>0</v>
      </c>
      <c r="AJ23" s="124" t="e">
        <f>AC130/$AC$158</f>
        <v>#DIV/0!</v>
      </c>
    </row>
    <row r="24" spans="1:58" x14ac:dyDescent="0.25">
      <c r="A24" s="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  <c r="Z24" s="46"/>
      <c r="AA24" s="46"/>
      <c r="AB24" s="46"/>
      <c r="AC24" s="46"/>
      <c r="AD24" s="6"/>
      <c r="AF24" s="123" t="s">
        <v>12</v>
      </c>
      <c r="AG24" s="124">
        <f>SUM(Z133:Z144)</f>
        <v>0</v>
      </c>
      <c r="AH24" s="124">
        <f t="shared" ref="AH24:AI24" si="4">SUM(AA133:AA144)</f>
        <v>0</v>
      </c>
      <c r="AI24" s="124">
        <f t="shared" si="4"/>
        <v>0</v>
      </c>
      <c r="AJ24" s="124" t="e">
        <f>AC145/$AC$158</f>
        <v>#DIV/0!</v>
      </c>
    </row>
    <row r="25" spans="1:58" ht="16.899999999999999" customHeight="1" x14ac:dyDescent="0.25">
      <c r="A25" s="5"/>
      <c r="B25" s="196" t="s">
        <v>9</v>
      </c>
      <c r="C25" s="197"/>
      <c r="D25" s="19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6"/>
      <c r="Z25" s="46"/>
      <c r="AA25" s="48"/>
      <c r="AB25" s="237"/>
      <c r="AC25" s="237"/>
      <c r="AD25" s="6"/>
      <c r="AF25" s="123" t="s">
        <v>14</v>
      </c>
      <c r="AG25" s="124">
        <f>SUM(Z148:Z152)</f>
        <v>0</v>
      </c>
      <c r="AH25" s="124">
        <f t="shared" ref="AH25:AI25" si="5">SUM(AA148:AA152)</f>
        <v>0</v>
      </c>
      <c r="AI25" s="124">
        <f t="shared" si="5"/>
        <v>0</v>
      </c>
      <c r="AJ25" s="124" t="e">
        <f>AC153/$AC$158</f>
        <v>#DIV/0!</v>
      </c>
    </row>
    <row r="26" spans="1:58" ht="6.75" customHeight="1" x14ac:dyDescent="0.25">
      <c r="A26" s="5"/>
      <c r="B26" s="70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4"/>
      <c r="AD26" s="6"/>
    </row>
    <row r="27" spans="1:58" ht="15" customHeight="1" x14ac:dyDescent="0.25">
      <c r="A27" s="5"/>
      <c r="B27" s="223" t="s">
        <v>17</v>
      </c>
      <c r="C27" s="224"/>
      <c r="D27" s="225"/>
      <c r="E27" s="225"/>
      <c r="F27" s="225"/>
      <c r="G27" s="225"/>
      <c r="H27" s="225"/>
      <c r="I27" s="225"/>
      <c r="J27" s="34"/>
      <c r="K27" s="83" t="s">
        <v>32</v>
      </c>
      <c r="L27" s="189"/>
      <c r="M27" s="190"/>
      <c r="N27" s="190"/>
      <c r="O27" s="191"/>
      <c r="P27" s="34"/>
      <c r="Q27" s="83" t="s">
        <v>31</v>
      </c>
      <c r="R27" s="189"/>
      <c r="S27" s="190"/>
      <c r="T27" s="190"/>
      <c r="U27" s="191"/>
      <c r="V27" s="34"/>
      <c r="W27" s="85" t="s">
        <v>7</v>
      </c>
      <c r="X27" s="206"/>
      <c r="Y27" s="207"/>
      <c r="Z27" s="207"/>
      <c r="AA27" s="207"/>
      <c r="AB27" s="207"/>
      <c r="AC27" s="208"/>
      <c r="AD27" s="6"/>
    </row>
    <row r="28" spans="1:58" ht="6" customHeight="1" x14ac:dyDescent="0.25">
      <c r="A28" s="5"/>
      <c r="B28" s="15"/>
      <c r="C28" s="37"/>
      <c r="D28" s="37"/>
      <c r="E28" s="37"/>
      <c r="F28" s="37"/>
      <c r="G28" s="37"/>
      <c r="H28" s="37"/>
      <c r="I28" s="110"/>
      <c r="J28" s="110"/>
      <c r="K28" s="110"/>
      <c r="L28" s="110"/>
      <c r="M28" s="110"/>
      <c r="N28" s="110"/>
      <c r="O28" s="34"/>
      <c r="P28" s="34"/>
      <c r="Q28" s="37"/>
      <c r="R28" s="37"/>
      <c r="S28" s="37"/>
      <c r="T28" s="37"/>
      <c r="U28" s="37"/>
      <c r="V28" s="37"/>
      <c r="W28" s="37"/>
      <c r="X28" s="35"/>
      <c r="Y28" s="57"/>
      <c r="Z28" s="57"/>
      <c r="AA28" s="57"/>
      <c r="AB28" s="57"/>
      <c r="AC28" s="58"/>
      <c r="AD28" s="6"/>
    </row>
    <row r="29" spans="1:58" ht="15" customHeight="1" x14ac:dyDescent="0.25">
      <c r="A29" s="5"/>
      <c r="B29" s="223" t="s">
        <v>42</v>
      </c>
      <c r="C29" s="226"/>
      <c r="D29" s="226"/>
      <c r="E29" s="226"/>
      <c r="F29" s="189"/>
      <c r="G29" s="190"/>
      <c r="H29" s="190"/>
      <c r="I29" s="190"/>
      <c r="J29" s="190"/>
      <c r="K29" s="190"/>
      <c r="L29" s="190"/>
      <c r="M29" s="190"/>
      <c r="N29" s="190"/>
      <c r="O29" s="190"/>
      <c r="P29" s="191"/>
      <c r="Q29" s="84" t="s">
        <v>37</v>
      </c>
      <c r="R29" s="189"/>
      <c r="S29" s="190"/>
      <c r="T29" s="191"/>
      <c r="U29" s="34"/>
      <c r="V29" s="83" t="s">
        <v>10</v>
      </c>
      <c r="W29" s="189"/>
      <c r="X29" s="190"/>
      <c r="Y29" s="191"/>
      <c r="Z29" s="34"/>
      <c r="AA29" s="57"/>
      <c r="AB29" s="57"/>
      <c r="AC29" s="58"/>
      <c r="AD29" s="6"/>
    </row>
    <row r="30" spans="1:58" ht="6" customHeight="1" x14ac:dyDescent="0.25">
      <c r="A30" s="5"/>
      <c r="B30" s="1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57"/>
      <c r="Z30" s="57"/>
      <c r="AA30" s="57"/>
      <c r="AB30" s="57"/>
      <c r="AC30" s="58"/>
      <c r="AD30" s="6"/>
    </row>
    <row r="31" spans="1:58" ht="16.5" customHeight="1" x14ac:dyDescent="0.25">
      <c r="A31" s="5"/>
      <c r="B31" s="82" t="s">
        <v>18</v>
      </c>
      <c r="C31" s="189"/>
      <c r="D31" s="190"/>
      <c r="E31" s="190"/>
      <c r="F31" s="190"/>
      <c r="G31" s="190"/>
      <c r="H31" s="190"/>
      <c r="I31" s="191"/>
      <c r="J31" s="37"/>
      <c r="K31" s="205" t="s">
        <v>38</v>
      </c>
      <c r="L31" s="205"/>
      <c r="M31" s="205"/>
      <c r="N31" s="193"/>
      <c r="O31" s="194"/>
      <c r="P31" s="194"/>
      <c r="Q31" s="194"/>
      <c r="R31" s="194"/>
      <c r="S31" s="194"/>
      <c r="T31" s="194"/>
      <c r="U31" s="195"/>
      <c r="V31" s="34"/>
      <c r="W31" s="41"/>
      <c r="X31" s="41"/>
      <c r="Y31" s="41"/>
      <c r="Z31" s="41"/>
      <c r="AA31" s="41"/>
      <c r="AB31" s="41"/>
      <c r="AC31" s="75"/>
      <c r="AD31" s="6"/>
    </row>
    <row r="32" spans="1:58" x14ac:dyDescent="0.25">
      <c r="A32" s="5"/>
      <c r="B32" s="16"/>
      <c r="C32" s="36"/>
      <c r="D32" s="36"/>
      <c r="E32" s="36"/>
      <c r="F32" s="36"/>
      <c r="G32" s="36"/>
      <c r="H32" s="36"/>
      <c r="I32" s="3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209" t="s">
        <v>39</v>
      </c>
      <c r="X32" s="209"/>
      <c r="Y32" s="209"/>
      <c r="Z32" s="209"/>
      <c r="AA32" s="209"/>
      <c r="AB32" s="209"/>
      <c r="AC32" s="210"/>
      <c r="AD32" s="6"/>
    </row>
    <row r="33" spans="1:37" x14ac:dyDescent="0.25">
      <c r="A33" s="5"/>
      <c r="B33" s="16"/>
      <c r="C33" s="36"/>
      <c r="D33" s="36"/>
      <c r="E33" s="36"/>
      <c r="F33" s="36"/>
      <c r="G33" s="36"/>
      <c r="H33" s="36"/>
      <c r="I33" s="3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209"/>
      <c r="X33" s="209"/>
      <c r="Y33" s="209"/>
      <c r="Z33" s="209"/>
      <c r="AA33" s="209"/>
      <c r="AB33" s="209"/>
      <c r="AC33" s="210"/>
      <c r="AD33" s="6"/>
    </row>
    <row r="34" spans="1:37" x14ac:dyDescent="0.25">
      <c r="A34" s="5"/>
      <c r="B34" s="7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65"/>
      <c r="N34" s="65"/>
      <c r="O34" s="67"/>
      <c r="P34" s="67"/>
      <c r="Q34" s="68"/>
      <c r="R34" s="68"/>
      <c r="S34" s="37"/>
      <c r="T34" s="37"/>
      <c r="U34" s="34"/>
      <c r="V34" s="34"/>
      <c r="W34" s="211" t="s">
        <v>26</v>
      </c>
      <c r="X34" s="211"/>
      <c r="Y34" s="211"/>
      <c r="Z34" s="211"/>
      <c r="AA34" s="211"/>
      <c r="AB34" s="211"/>
      <c r="AC34" s="212"/>
      <c r="AD34" s="6"/>
    </row>
    <row r="35" spans="1:37" ht="7.5" customHeight="1" x14ac:dyDescent="0.25">
      <c r="A35" s="5"/>
      <c r="B35" s="1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  <c r="AD35" s="6"/>
    </row>
    <row r="36" spans="1:37" x14ac:dyDescent="0.25">
      <c r="A36" s="5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6"/>
    </row>
    <row r="37" spans="1:37" ht="15" customHeight="1" x14ac:dyDescent="0.25">
      <c r="A37" s="5"/>
      <c r="B37" s="196" t="s">
        <v>22</v>
      </c>
      <c r="C37" s="197"/>
      <c r="D37" s="197"/>
      <c r="E37" s="197"/>
      <c r="F37" s="197"/>
      <c r="G37" s="198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69"/>
      <c r="Z37" s="69"/>
      <c r="AA37" s="69"/>
      <c r="AB37" s="69"/>
      <c r="AC37" s="69"/>
      <c r="AD37" s="6"/>
    </row>
    <row r="38" spans="1:37" ht="7.5" customHeight="1" x14ac:dyDescent="0.25">
      <c r="A38" s="5"/>
      <c r="B38" s="70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4"/>
      <c r="AD38" s="6"/>
    </row>
    <row r="39" spans="1:37" x14ac:dyDescent="0.25">
      <c r="A39" s="5"/>
      <c r="B39" s="202" t="s">
        <v>19</v>
      </c>
      <c r="C39" s="203"/>
      <c r="D39" s="204"/>
      <c r="E39" s="189"/>
      <c r="F39" s="190"/>
      <c r="G39" s="190"/>
      <c r="H39" s="190"/>
      <c r="I39" s="191"/>
      <c r="J39" s="50"/>
      <c r="K39" s="205" t="s">
        <v>21</v>
      </c>
      <c r="L39" s="205"/>
      <c r="M39" s="205"/>
      <c r="N39" s="205"/>
      <c r="O39" s="189"/>
      <c r="P39" s="190"/>
      <c r="Q39" s="191"/>
      <c r="R39" s="33"/>
      <c r="S39" s="199" t="s">
        <v>8</v>
      </c>
      <c r="T39" s="199"/>
      <c r="U39" s="189"/>
      <c r="V39" s="190"/>
      <c r="W39" s="191"/>
      <c r="X39" s="34"/>
      <c r="Y39" s="200" t="s">
        <v>21</v>
      </c>
      <c r="Z39" s="200"/>
      <c r="AA39" s="201"/>
      <c r="AB39" s="220"/>
      <c r="AC39" s="221"/>
      <c r="AD39" s="6"/>
    </row>
    <row r="40" spans="1:37" ht="7.5" customHeight="1" x14ac:dyDescent="0.25">
      <c r="A40" s="5"/>
      <c r="B40" s="64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74"/>
      <c r="AD40" s="6"/>
    </row>
    <row r="41" spans="1:37" x14ac:dyDescent="0.25">
      <c r="A41" s="5"/>
      <c r="B41" s="202" t="s">
        <v>20</v>
      </c>
      <c r="C41" s="203"/>
      <c r="D41" s="204"/>
      <c r="E41" s="111"/>
      <c r="F41" s="33"/>
      <c r="G41" s="111"/>
      <c r="H41" s="33"/>
      <c r="I41" s="79" t="s">
        <v>23</v>
      </c>
      <c r="J41" s="189"/>
      <c r="K41" s="190"/>
      <c r="L41" s="190"/>
      <c r="M41" s="190"/>
      <c r="N41" s="190"/>
      <c r="O41" s="190"/>
      <c r="P41" s="190"/>
      <c r="Q41" s="191"/>
      <c r="R41" s="41"/>
      <c r="S41" s="192" t="s">
        <v>21</v>
      </c>
      <c r="T41" s="192"/>
      <c r="U41" s="192"/>
      <c r="V41" s="192"/>
      <c r="W41" s="193"/>
      <c r="X41" s="194"/>
      <c r="Y41" s="195"/>
      <c r="Z41" s="222"/>
      <c r="AA41" s="222"/>
      <c r="AB41" s="41"/>
      <c r="AC41" s="75"/>
      <c r="AD41" s="6"/>
    </row>
    <row r="42" spans="1:37" ht="7.5" customHeight="1" x14ac:dyDescent="0.25">
      <c r="A42" s="5"/>
      <c r="B42" s="64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74"/>
      <c r="AD42" s="6"/>
    </row>
    <row r="43" spans="1:37" x14ac:dyDescent="0.25">
      <c r="A43" s="5"/>
      <c r="B43" s="227" t="s">
        <v>40</v>
      </c>
      <c r="C43" s="228"/>
      <c r="D43" s="229"/>
      <c r="E43" s="230"/>
      <c r="F43" s="231"/>
      <c r="G43" s="231"/>
      <c r="H43" s="231"/>
      <c r="I43" s="231"/>
      <c r="J43" s="231"/>
      <c r="K43" s="231"/>
      <c r="L43" s="231"/>
      <c r="M43" s="231"/>
      <c r="N43" s="231"/>
      <c r="O43" s="232"/>
      <c r="P43" s="72"/>
      <c r="Q43" s="205" t="s">
        <v>24</v>
      </c>
      <c r="R43" s="205"/>
      <c r="S43" s="205"/>
      <c r="T43" s="205"/>
      <c r="U43" s="205"/>
      <c r="V43" s="205"/>
      <c r="W43" s="112"/>
      <c r="X43" s="73"/>
      <c r="Y43" s="34"/>
      <c r="Z43" s="33"/>
      <c r="AA43" s="33"/>
      <c r="AB43" s="33"/>
      <c r="AC43" s="74"/>
      <c r="AD43" s="6"/>
    </row>
    <row r="44" spans="1:37" ht="6.75" customHeight="1" x14ac:dyDescent="0.25">
      <c r="A44" s="5"/>
      <c r="B44" s="76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18"/>
      <c r="Z44" s="18"/>
      <c r="AA44" s="18"/>
      <c r="AB44" s="18"/>
      <c r="AC44" s="19"/>
      <c r="AD44" s="6"/>
    </row>
    <row r="45" spans="1:37" x14ac:dyDescent="0.25">
      <c r="A45" s="5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6"/>
    </row>
    <row r="46" spans="1:37" x14ac:dyDescent="0.25">
      <c r="A46" s="5"/>
      <c r="B46" s="170" t="s">
        <v>50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2"/>
      <c r="Y46" s="41"/>
      <c r="Z46" s="41"/>
      <c r="AA46" s="41"/>
      <c r="AB46" s="41"/>
      <c r="AC46" s="41"/>
      <c r="AD46" s="20"/>
      <c r="AE46" s="96"/>
      <c r="AK46" s="138"/>
    </row>
    <row r="47" spans="1:37" x14ac:dyDescent="0.25">
      <c r="A47" s="5"/>
      <c r="B47" s="233" t="s">
        <v>56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5"/>
      <c r="Y47" s="101" t="s">
        <v>0</v>
      </c>
      <c r="Z47" s="101">
        <v>2018</v>
      </c>
      <c r="AA47" s="101">
        <v>2019</v>
      </c>
      <c r="AB47" s="101">
        <v>2020</v>
      </c>
      <c r="AC47" s="101" t="s">
        <v>1</v>
      </c>
      <c r="AD47" s="20"/>
      <c r="AE47" s="96"/>
      <c r="AF47" s="127" t="s">
        <v>111</v>
      </c>
      <c r="AG47" s="121">
        <v>2018</v>
      </c>
      <c r="AH47" s="121">
        <v>2019</v>
      </c>
      <c r="AI47" s="121">
        <v>2020</v>
      </c>
      <c r="AJ47" s="121" t="s">
        <v>96</v>
      </c>
    </row>
    <row r="48" spans="1:37" x14ac:dyDescent="0.25">
      <c r="A48" s="5"/>
      <c r="B48" s="153" t="s">
        <v>43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5"/>
      <c r="Y48" s="80">
        <v>100</v>
      </c>
      <c r="Z48" s="102">
        <v>0</v>
      </c>
      <c r="AA48" s="102">
        <v>0</v>
      </c>
      <c r="AB48" s="102">
        <v>0</v>
      </c>
      <c r="AC48" s="86">
        <f>(Y48*Z48)+(Y48*AA48)+(Y48*AB48)</f>
        <v>0</v>
      </c>
      <c r="AD48" s="21"/>
      <c r="AE48" s="109"/>
      <c r="AF48" s="123" t="str">
        <f>B48</f>
        <v>Publicação em Periódico Qualis A1</v>
      </c>
      <c r="AG48" s="139">
        <f>Z48</f>
        <v>0</v>
      </c>
      <c r="AH48" s="139">
        <f>AA48</f>
        <v>0</v>
      </c>
      <c r="AI48" s="139">
        <f>AB48</f>
        <v>0</v>
      </c>
      <c r="AJ48" s="128" t="e">
        <f>AC48/$AC$55</f>
        <v>#DIV/0!</v>
      </c>
    </row>
    <row r="49" spans="1:39" x14ac:dyDescent="0.25">
      <c r="A49" s="5"/>
      <c r="B49" s="153" t="s">
        <v>44</v>
      </c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5"/>
      <c r="Y49" s="80">
        <v>90</v>
      </c>
      <c r="Z49" s="102">
        <v>0</v>
      </c>
      <c r="AA49" s="102">
        <v>0</v>
      </c>
      <c r="AB49" s="102">
        <v>0</v>
      </c>
      <c r="AC49" s="86">
        <f t="shared" ref="AC49:AC54" si="6">(Y49*Z49)+(Y49*AA49)+(Y49*AB49)</f>
        <v>0</v>
      </c>
      <c r="AD49" s="21"/>
      <c r="AE49" s="109"/>
      <c r="AF49" s="123" t="str">
        <f t="shared" ref="AF49:AF54" si="7">B49</f>
        <v>Publicação em Periódico Qualis A2</v>
      </c>
      <c r="AG49" s="139">
        <f t="shared" ref="AG49:AG54" si="8">Z49</f>
        <v>0</v>
      </c>
      <c r="AH49" s="139">
        <f t="shared" ref="AH49:AH54" si="9">AA49</f>
        <v>0</v>
      </c>
      <c r="AI49" s="139">
        <f t="shared" ref="AI49:AI54" si="10">AB49</f>
        <v>0</v>
      </c>
      <c r="AJ49" s="128" t="e">
        <f>AC49/$AC$55</f>
        <v>#DIV/0!</v>
      </c>
    </row>
    <row r="50" spans="1:39" x14ac:dyDescent="0.25">
      <c r="A50" s="5"/>
      <c r="B50" s="153" t="s">
        <v>45</v>
      </c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5"/>
      <c r="Y50" s="80">
        <v>80</v>
      </c>
      <c r="Z50" s="102">
        <v>0</v>
      </c>
      <c r="AA50" s="102">
        <v>0</v>
      </c>
      <c r="AB50" s="102">
        <v>0</v>
      </c>
      <c r="AC50" s="86">
        <f t="shared" si="6"/>
        <v>0</v>
      </c>
      <c r="AD50" s="21"/>
      <c r="AE50" s="109"/>
      <c r="AF50" s="123" t="str">
        <f t="shared" si="7"/>
        <v>Publicação em Periódico Qualis B1</v>
      </c>
      <c r="AG50" s="139">
        <f t="shared" si="8"/>
        <v>0</v>
      </c>
      <c r="AH50" s="139">
        <f t="shared" si="9"/>
        <v>0</v>
      </c>
      <c r="AI50" s="139">
        <f t="shared" si="10"/>
        <v>0</v>
      </c>
      <c r="AJ50" s="128" t="e">
        <f t="shared" ref="AJ50:AJ54" si="11">AC50/$AC$55</f>
        <v>#DIV/0!</v>
      </c>
    </row>
    <row r="51" spans="1:39" x14ac:dyDescent="0.25">
      <c r="A51" s="5"/>
      <c r="B51" s="153" t="s">
        <v>46</v>
      </c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5"/>
      <c r="Y51" s="80">
        <v>60</v>
      </c>
      <c r="Z51" s="102">
        <v>0</v>
      </c>
      <c r="AA51" s="102">
        <v>0</v>
      </c>
      <c r="AB51" s="102">
        <v>0</v>
      </c>
      <c r="AC51" s="86">
        <f t="shared" si="6"/>
        <v>0</v>
      </c>
      <c r="AD51" s="21"/>
      <c r="AE51" s="109"/>
      <c r="AF51" s="123" t="str">
        <f t="shared" si="7"/>
        <v>Publicação em Periódico Qualis B2</v>
      </c>
      <c r="AG51" s="139">
        <f t="shared" si="8"/>
        <v>0</v>
      </c>
      <c r="AH51" s="139">
        <f t="shared" si="9"/>
        <v>0</v>
      </c>
      <c r="AI51" s="139">
        <f t="shared" si="10"/>
        <v>0</v>
      </c>
      <c r="AJ51" s="128" t="e">
        <f t="shared" si="11"/>
        <v>#DIV/0!</v>
      </c>
    </row>
    <row r="52" spans="1:39" x14ac:dyDescent="0.25">
      <c r="A52" s="5"/>
      <c r="B52" s="153" t="s">
        <v>47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5"/>
      <c r="Y52" s="80">
        <v>40</v>
      </c>
      <c r="Z52" s="102">
        <v>0</v>
      </c>
      <c r="AA52" s="102">
        <v>0</v>
      </c>
      <c r="AB52" s="102">
        <v>0</v>
      </c>
      <c r="AC52" s="86">
        <f t="shared" si="6"/>
        <v>0</v>
      </c>
      <c r="AD52" s="21"/>
      <c r="AE52" s="109"/>
      <c r="AF52" s="123" t="str">
        <f t="shared" si="7"/>
        <v>Publicação em Periódico Qualis B3</v>
      </c>
      <c r="AG52" s="139">
        <f t="shared" si="8"/>
        <v>0</v>
      </c>
      <c r="AH52" s="139">
        <f t="shared" si="9"/>
        <v>0</v>
      </c>
      <c r="AI52" s="139">
        <f t="shared" si="10"/>
        <v>0</v>
      </c>
      <c r="AJ52" s="128" t="e">
        <f t="shared" si="11"/>
        <v>#DIV/0!</v>
      </c>
    </row>
    <row r="53" spans="1:39" x14ac:dyDescent="0.25">
      <c r="A53" s="5"/>
      <c r="B53" s="153" t="s">
        <v>48</v>
      </c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5"/>
      <c r="Y53" s="80">
        <v>20</v>
      </c>
      <c r="Z53" s="102">
        <v>0</v>
      </c>
      <c r="AA53" s="102">
        <v>0</v>
      </c>
      <c r="AB53" s="102">
        <v>0</v>
      </c>
      <c r="AC53" s="86">
        <f t="shared" si="6"/>
        <v>0</v>
      </c>
      <c r="AD53" s="21"/>
      <c r="AE53" s="109"/>
      <c r="AF53" s="123" t="str">
        <f t="shared" si="7"/>
        <v>Publicação em Periódico Qualis B4 / B5</v>
      </c>
      <c r="AG53" s="139">
        <f t="shared" si="8"/>
        <v>0</v>
      </c>
      <c r="AH53" s="139">
        <f t="shared" si="9"/>
        <v>0</v>
      </c>
      <c r="AI53" s="139">
        <f t="shared" si="10"/>
        <v>0</v>
      </c>
      <c r="AJ53" s="128" t="e">
        <f t="shared" si="11"/>
        <v>#DIV/0!</v>
      </c>
    </row>
    <row r="54" spans="1:39" x14ac:dyDescent="0.25">
      <c r="A54" s="5"/>
      <c r="B54" s="173" t="s">
        <v>49</v>
      </c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87">
        <v>10</v>
      </c>
      <c r="Z54" s="103">
        <v>0</v>
      </c>
      <c r="AA54" s="103">
        <v>0</v>
      </c>
      <c r="AB54" s="103">
        <v>0</v>
      </c>
      <c r="AC54" s="86">
        <f t="shared" si="6"/>
        <v>0</v>
      </c>
      <c r="AD54" s="21"/>
      <c r="AE54" s="109"/>
      <c r="AF54" s="123" t="str">
        <f t="shared" si="7"/>
        <v>Publicação em Periódico Qualis C</v>
      </c>
      <c r="AG54" s="139">
        <f t="shared" si="8"/>
        <v>0</v>
      </c>
      <c r="AH54" s="139">
        <f t="shared" si="9"/>
        <v>0</v>
      </c>
      <c r="AI54" s="139">
        <f t="shared" si="10"/>
        <v>0</v>
      </c>
      <c r="AJ54" s="128" t="e">
        <f t="shared" si="11"/>
        <v>#DIV/0!</v>
      </c>
    </row>
    <row r="55" spans="1:39" x14ac:dyDescent="0.25">
      <c r="A55" s="5"/>
      <c r="B55" s="147" t="s">
        <v>92</v>
      </c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9"/>
      <c r="Z55" s="104">
        <f>($Y48*Z48)+($Y49*Z49)+($Y50*Z50)+($Y51*Z51)+($Y52*Z52)+($Y53*Z53)+($Y54*Z54)</f>
        <v>0</v>
      </c>
      <c r="AA55" s="104">
        <f>($Y48*AA48)+($Y49*AA49)+($Y50*AA50)+($Y51*AA51)+($Y52*AA52)+($Y53*AA53)+($Y54*AA54)</f>
        <v>0</v>
      </c>
      <c r="AB55" s="104">
        <f>($Y48*AB48)+($Y49*AB49)+($Y50*AB50)+($Y51*AB51)+($Y52*AB52)+($Y53*AB53)+($Y54*AB54)</f>
        <v>0</v>
      </c>
      <c r="AC55" s="107">
        <f>SUM(AC48:AC54)</f>
        <v>0</v>
      </c>
      <c r="AD55" s="21"/>
      <c r="AE55" s="97"/>
    </row>
    <row r="56" spans="1:39" x14ac:dyDescent="0.25">
      <c r="A56" s="5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88"/>
      <c r="Z56" s="90"/>
      <c r="AA56" s="90"/>
      <c r="AB56" s="90"/>
      <c r="AC56" s="90"/>
      <c r="AD56" s="21"/>
      <c r="AE56" s="97"/>
    </row>
    <row r="57" spans="1:39" x14ac:dyDescent="0.25">
      <c r="A57" s="5"/>
      <c r="B57" s="169" t="s">
        <v>53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01" t="s">
        <v>0</v>
      </c>
      <c r="Z57" s="101">
        <v>2018</v>
      </c>
      <c r="AA57" s="101">
        <v>2019</v>
      </c>
      <c r="AB57" s="101">
        <v>2020</v>
      </c>
      <c r="AC57" s="101" t="s">
        <v>1</v>
      </c>
      <c r="AD57" s="21"/>
      <c r="AE57" s="97"/>
      <c r="AF57" s="127" t="s">
        <v>110</v>
      </c>
      <c r="AG57" s="121">
        <v>2018</v>
      </c>
      <c r="AH57" s="121">
        <v>2019</v>
      </c>
      <c r="AI57" s="121">
        <v>2020</v>
      </c>
      <c r="AJ57" s="121" t="s">
        <v>96</v>
      </c>
      <c r="AL57" s="134"/>
      <c r="AM57" s="130"/>
    </row>
    <row r="58" spans="1:39" x14ac:dyDescent="0.25">
      <c r="A58" s="5"/>
      <c r="B58" s="153" t="s">
        <v>140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5"/>
      <c r="Y58" s="80">
        <v>80</v>
      </c>
      <c r="Z58" s="102">
        <v>0</v>
      </c>
      <c r="AA58" s="102">
        <v>0</v>
      </c>
      <c r="AB58" s="102">
        <v>0</v>
      </c>
      <c r="AC58" s="86">
        <f>(Y58*Z58)+(Y58*AA58)+(Y58*AB58)</f>
        <v>0</v>
      </c>
      <c r="AD58" s="21"/>
      <c r="AE58" s="97"/>
      <c r="AF58" s="123" t="str">
        <f>B58</f>
        <v>Editor ou organizador de livro no exterior ou traduzido para outro idioma</v>
      </c>
      <c r="AG58" s="139">
        <f>Z58</f>
        <v>0</v>
      </c>
      <c r="AH58" s="139">
        <f>AA58</f>
        <v>0</v>
      </c>
      <c r="AI58" s="139">
        <f>AB58</f>
        <v>0</v>
      </c>
      <c r="AJ58" s="128" t="e">
        <f t="shared" ref="AJ58:AJ65" si="12">AC58/$AC$66</f>
        <v>#DIV/0!</v>
      </c>
      <c r="AK58" s="140"/>
      <c r="AL58" s="135"/>
    </row>
    <row r="59" spans="1:39" x14ac:dyDescent="0.25">
      <c r="A59" s="5"/>
      <c r="B59" s="153" t="s">
        <v>141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5"/>
      <c r="Y59" s="80">
        <v>60</v>
      </c>
      <c r="Z59" s="102">
        <v>0</v>
      </c>
      <c r="AA59" s="102">
        <v>0</v>
      </c>
      <c r="AB59" s="102">
        <v>0</v>
      </c>
      <c r="AC59" s="86">
        <f t="shared" ref="AC59:AC64" si="13">(Y59*Z59)+(Y59*AA59)+(Y59*AB59)</f>
        <v>0</v>
      </c>
      <c r="AD59" s="21"/>
      <c r="AE59" s="97"/>
      <c r="AF59" s="123" t="str">
        <f t="shared" ref="AF59:AF65" si="14">B59</f>
        <v>Autor ou coautor de livro na área de especialidade, publicado ou traduzido para outro idioma</v>
      </c>
      <c r="AG59" s="139">
        <f t="shared" ref="AG59:AG65" si="15">Z59</f>
        <v>0</v>
      </c>
      <c r="AH59" s="139">
        <f t="shared" ref="AH59:AH65" si="16">AA59</f>
        <v>0</v>
      </c>
      <c r="AI59" s="139">
        <f t="shared" ref="AI59:AI65" si="17">AB59</f>
        <v>0</v>
      </c>
      <c r="AJ59" s="128" t="e">
        <f t="shared" si="12"/>
        <v>#DIV/0!</v>
      </c>
      <c r="AK59" s="140"/>
      <c r="AL59" s="135"/>
    </row>
    <row r="60" spans="1:39" x14ac:dyDescent="0.25">
      <c r="A60" s="5"/>
      <c r="B60" s="153" t="s">
        <v>142</v>
      </c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5"/>
      <c r="Y60" s="80">
        <v>40</v>
      </c>
      <c r="Z60" s="102">
        <v>0</v>
      </c>
      <c r="AA60" s="102">
        <v>0</v>
      </c>
      <c r="AB60" s="102">
        <v>0</v>
      </c>
      <c r="AC60" s="86">
        <f t="shared" si="13"/>
        <v>0</v>
      </c>
      <c r="AD60" s="21"/>
      <c r="AE60" s="97"/>
      <c r="AF60" s="123" t="str">
        <f t="shared" si="14"/>
        <v>Autor ou coautor de capítulo de livro publicado ou traduzido para outro outro idioma</v>
      </c>
      <c r="AG60" s="139">
        <f t="shared" si="15"/>
        <v>0</v>
      </c>
      <c r="AH60" s="139">
        <f t="shared" si="16"/>
        <v>0</v>
      </c>
      <c r="AI60" s="139">
        <f t="shared" si="17"/>
        <v>0</v>
      </c>
      <c r="AJ60" s="128" t="e">
        <f t="shared" si="12"/>
        <v>#DIV/0!</v>
      </c>
      <c r="AK60" s="140"/>
      <c r="AL60" s="135"/>
    </row>
    <row r="61" spans="1:39" x14ac:dyDescent="0.25">
      <c r="A61" s="5"/>
      <c r="B61" s="153" t="s">
        <v>143</v>
      </c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5"/>
      <c r="Y61" s="80">
        <v>30</v>
      </c>
      <c r="Z61" s="102">
        <v>0</v>
      </c>
      <c r="AA61" s="102">
        <v>0</v>
      </c>
      <c r="AB61" s="102">
        <v>0</v>
      </c>
      <c r="AC61" s="86">
        <f t="shared" si="13"/>
        <v>0</v>
      </c>
      <c r="AD61" s="21"/>
      <c r="AE61" s="97"/>
      <c r="AF61" s="123" t="str">
        <f t="shared" si="14"/>
        <v>Editor ou organizador de livro publicado no Brasil, com ISBN</v>
      </c>
      <c r="AG61" s="139">
        <f t="shared" si="15"/>
        <v>0</v>
      </c>
      <c r="AH61" s="139">
        <f t="shared" si="16"/>
        <v>0</v>
      </c>
      <c r="AI61" s="139">
        <f t="shared" si="17"/>
        <v>0</v>
      </c>
      <c r="AJ61" s="128" t="e">
        <f t="shared" si="12"/>
        <v>#DIV/0!</v>
      </c>
      <c r="AK61" s="140"/>
      <c r="AL61" s="135"/>
    </row>
    <row r="62" spans="1:39" x14ac:dyDescent="0.25">
      <c r="A62" s="5"/>
      <c r="B62" s="153" t="s">
        <v>51</v>
      </c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5"/>
      <c r="Y62" s="80">
        <v>20</v>
      </c>
      <c r="Z62" s="102">
        <v>0</v>
      </c>
      <c r="AA62" s="102">
        <v>0</v>
      </c>
      <c r="AB62" s="102">
        <v>0</v>
      </c>
      <c r="AC62" s="86">
        <f t="shared" si="13"/>
        <v>0</v>
      </c>
      <c r="AD62" s="21"/>
      <c r="AE62" s="97"/>
      <c r="AF62" s="123" t="str">
        <f t="shared" si="14"/>
        <v>Autor ou coautor de livro na área de especialidade, publicado no Brasil, com ISBN</v>
      </c>
      <c r="AG62" s="139">
        <f t="shared" si="15"/>
        <v>0</v>
      </c>
      <c r="AH62" s="139">
        <f t="shared" si="16"/>
        <v>0</v>
      </c>
      <c r="AI62" s="139">
        <f t="shared" si="17"/>
        <v>0</v>
      </c>
      <c r="AJ62" s="128" t="e">
        <f t="shared" si="12"/>
        <v>#DIV/0!</v>
      </c>
      <c r="AK62" s="140"/>
      <c r="AL62" s="135"/>
    </row>
    <row r="63" spans="1:39" x14ac:dyDescent="0.25">
      <c r="A63" s="5"/>
      <c r="B63" s="153" t="s">
        <v>54</v>
      </c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5"/>
      <c r="Y63" s="80">
        <v>15</v>
      </c>
      <c r="Z63" s="102">
        <v>0</v>
      </c>
      <c r="AA63" s="102">
        <v>0</v>
      </c>
      <c r="AB63" s="102">
        <v>0</v>
      </c>
      <c r="AC63" s="86">
        <f t="shared" si="13"/>
        <v>0</v>
      </c>
      <c r="AD63" s="21"/>
      <c r="AE63" s="97"/>
      <c r="AF63" s="123" t="str">
        <f t="shared" si="14"/>
        <v>Autor ou coautor de capítulo de livro publicado no Brasil, com ISBN</v>
      </c>
      <c r="AG63" s="139">
        <f t="shared" si="15"/>
        <v>0</v>
      </c>
      <c r="AH63" s="139">
        <f t="shared" si="16"/>
        <v>0</v>
      </c>
      <c r="AI63" s="139">
        <f t="shared" si="17"/>
        <v>0</v>
      </c>
      <c r="AJ63" s="128" t="e">
        <f t="shared" si="12"/>
        <v>#DIV/0!</v>
      </c>
      <c r="AK63" s="140"/>
      <c r="AL63" s="135"/>
    </row>
    <row r="64" spans="1:39" x14ac:dyDescent="0.25">
      <c r="A64" s="5"/>
      <c r="B64" s="174" t="s">
        <v>52</v>
      </c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6"/>
      <c r="Y64" s="87">
        <v>10</v>
      </c>
      <c r="Z64" s="103">
        <v>0</v>
      </c>
      <c r="AA64" s="103">
        <v>0</v>
      </c>
      <c r="AB64" s="103">
        <v>0</v>
      </c>
      <c r="AC64" s="86">
        <f t="shared" si="13"/>
        <v>0</v>
      </c>
      <c r="AD64" s="21"/>
      <c r="AE64" s="97"/>
      <c r="AF64" s="123" t="str">
        <f t="shared" si="14"/>
        <v>Redação ou Elaboração de prefácio na área de atuação do docente no exterior ou no Brasil (com ISBN)</v>
      </c>
      <c r="AG64" s="139">
        <f t="shared" si="15"/>
        <v>0</v>
      </c>
      <c r="AH64" s="139">
        <f t="shared" si="16"/>
        <v>0</v>
      </c>
      <c r="AI64" s="139">
        <f t="shared" si="17"/>
        <v>0</v>
      </c>
      <c r="AJ64" s="128" t="e">
        <f t="shared" si="12"/>
        <v>#DIV/0!</v>
      </c>
      <c r="AK64" s="140"/>
      <c r="AL64" s="135"/>
    </row>
    <row r="65" spans="1:38" x14ac:dyDescent="0.25">
      <c r="A65" s="5"/>
      <c r="B65" s="177" t="s">
        <v>55</v>
      </c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80">
        <v>50</v>
      </c>
      <c r="Z65" s="102">
        <v>0</v>
      </c>
      <c r="AA65" s="102">
        <v>0</v>
      </c>
      <c r="AB65" s="102">
        <v>0</v>
      </c>
      <c r="AC65" s="86">
        <f>(Y65*Z65)+(Y65*AA65)+(Y65*AB65)</f>
        <v>0</v>
      </c>
      <c r="AD65" s="21"/>
      <c r="AE65" s="97"/>
      <c r="AF65" s="123" t="str">
        <f t="shared" si="14"/>
        <v>Tradução integral de livro científico com ISBN</v>
      </c>
      <c r="AG65" s="139">
        <f t="shared" si="15"/>
        <v>0</v>
      </c>
      <c r="AH65" s="139">
        <f t="shared" si="16"/>
        <v>0</v>
      </c>
      <c r="AI65" s="139">
        <f t="shared" si="17"/>
        <v>0</v>
      </c>
      <c r="AJ65" s="128" t="e">
        <f t="shared" si="12"/>
        <v>#DIV/0!</v>
      </c>
      <c r="AK65" s="140"/>
      <c r="AL65" s="135"/>
    </row>
    <row r="66" spans="1:38" x14ac:dyDescent="0.25">
      <c r="A66" s="5"/>
      <c r="B66" s="147" t="s">
        <v>92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9"/>
      <c r="Z66" s="104">
        <f>($Y58*Z58)+($Y59*Z59)+($Y60*Z60)+($Y61*Z61)+($Y62*Z62)+($Y63*Z63)+($Y64*Z64)+($Y65*Z65)</f>
        <v>0</v>
      </c>
      <c r="AA66" s="104">
        <f>($Y58*AA58)+($Y59*AA59)+($Y60*AA60)+($Y61*AA61)+($Y62*AA62)+($Y63*AA63)+($Y64*AA64)+($Y65*AA65)</f>
        <v>0</v>
      </c>
      <c r="AB66" s="104">
        <f>($Y58*AB58)+($Y59*AB59)+($Y60*AB60)+($Y61*AB61)+($Y62*AB62)+($Y63*AB63)+($Y64*AB64)+($Y65*AB65)</f>
        <v>0</v>
      </c>
      <c r="AC66" s="107">
        <f>SUM(AC58:AC65)</f>
        <v>0</v>
      </c>
      <c r="AD66" s="21"/>
      <c r="AE66" s="97"/>
      <c r="AK66" s="140"/>
      <c r="AL66" s="135"/>
    </row>
    <row r="67" spans="1:38" x14ac:dyDescent="0.25">
      <c r="A67" s="5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88"/>
      <c r="Z67" s="90"/>
      <c r="AA67" s="90"/>
      <c r="AB67" s="90"/>
      <c r="AC67" s="90"/>
      <c r="AD67" s="21"/>
      <c r="AE67" s="97"/>
      <c r="AK67" s="140"/>
      <c r="AL67" s="135"/>
    </row>
    <row r="68" spans="1:38" x14ac:dyDescent="0.25">
      <c r="A68" s="5"/>
      <c r="B68" s="169" t="s">
        <v>57</v>
      </c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01" t="s">
        <v>0</v>
      </c>
      <c r="Z68" s="101">
        <v>2018</v>
      </c>
      <c r="AA68" s="101">
        <v>2019</v>
      </c>
      <c r="AB68" s="101">
        <v>2020</v>
      </c>
      <c r="AC68" s="101" t="s">
        <v>1</v>
      </c>
      <c r="AD68" s="21"/>
      <c r="AE68" s="97"/>
      <c r="AF68" s="127" t="s">
        <v>57</v>
      </c>
      <c r="AG68" s="121">
        <v>2018</v>
      </c>
      <c r="AH68" s="121">
        <v>2019</v>
      </c>
      <c r="AI68" s="121">
        <v>2020</v>
      </c>
      <c r="AJ68" s="121" t="s">
        <v>96</v>
      </c>
      <c r="AK68" s="140"/>
      <c r="AL68" s="135"/>
    </row>
    <row r="69" spans="1:38" x14ac:dyDescent="0.25">
      <c r="A69" s="5"/>
      <c r="B69" s="162" t="s">
        <v>119</v>
      </c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4"/>
      <c r="Y69" s="80">
        <v>20</v>
      </c>
      <c r="Z69" s="102">
        <v>0</v>
      </c>
      <c r="AA69" s="102">
        <v>0</v>
      </c>
      <c r="AB69" s="102">
        <v>0</v>
      </c>
      <c r="AC69" s="86">
        <f>(Y69*Z69)+(Y69*AA69)+(Y69*AB69)</f>
        <v>0</v>
      </c>
      <c r="AD69" s="22"/>
      <c r="AE69" s="97"/>
      <c r="AF69" s="121" t="str">
        <f>B69</f>
        <v>Trabalho completo publicado em anais de evento científico internacional (máximo 04 por ano)</v>
      </c>
      <c r="AG69" s="139">
        <f>Z69</f>
        <v>0</v>
      </c>
      <c r="AH69" s="139">
        <f>AA69</f>
        <v>0</v>
      </c>
      <c r="AI69" s="139">
        <f>AB69</f>
        <v>0</v>
      </c>
      <c r="AJ69" s="128" t="e">
        <f>AC69/$AC$75</f>
        <v>#DIV/0!</v>
      </c>
      <c r="AK69" s="140"/>
      <c r="AL69" s="135"/>
    </row>
    <row r="70" spans="1:38" x14ac:dyDescent="0.25">
      <c r="A70" s="5"/>
      <c r="B70" s="162" t="s">
        <v>118</v>
      </c>
      <c r="C70" s="163"/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4"/>
      <c r="Y70" s="80">
        <v>15</v>
      </c>
      <c r="Z70" s="102">
        <v>0</v>
      </c>
      <c r="AA70" s="102">
        <v>0</v>
      </c>
      <c r="AB70" s="102">
        <v>0</v>
      </c>
      <c r="AC70" s="86">
        <f t="shared" ref="AC70:AC74" si="18">(Y70*Z70)+(Y70*AA70)+(Y70*AB70)</f>
        <v>0</v>
      </c>
      <c r="AD70" s="22"/>
      <c r="AE70" s="97"/>
      <c r="AF70" s="121" t="str">
        <f t="shared" ref="AF70:AF74" si="19">B70</f>
        <v>Trabalho completo publicado em anais de evento científico nacional (com ISSN) (máximo 04 por ano)</v>
      </c>
      <c r="AG70" s="139">
        <f t="shared" ref="AG70:AG74" si="20">Z70</f>
        <v>0</v>
      </c>
      <c r="AH70" s="139">
        <f t="shared" ref="AH70:AH74" si="21">AA70</f>
        <v>0</v>
      </c>
      <c r="AI70" s="139">
        <f t="shared" ref="AI70:AI74" si="22">AB70</f>
        <v>0</v>
      </c>
      <c r="AJ70" s="128" t="e">
        <f>AC70/$AC$75</f>
        <v>#DIV/0!</v>
      </c>
      <c r="AK70" s="140"/>
      <c r="AL70" s="135"/>
    </row>
    <row r="71" spans="1:38" x14ac:dyDescent="0.25">
      <c r="A71" s="5"/>
      <c r="B71" s="162" t="s">
        <v>120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4"/>
      <c r="Y71" s="87">
        <v>10</v>
      </c>
      <c r="Z71" s="102">
        <v>0</v>
      </c>
      <c r="AA71" s="103">
        <v>0</v>
      </c>
      <c r="AB71" s="103">
        <v>0</v>
      </c>
      <c r="AC71" s="86">
        <f t="shared" si="18"/>
        <v>0</v>
      </c>
      <c r="AD71" s="22"/>
      <c r="AE71" s="97"/>
      <c r="AF71" s="121" t="str">
        <f t="shared" si="19"/>
        <v>Resumo publicado em anais de evento científico internacional (máximo 04 por ano)</v>
      </c>
      <c r="AG71" s="139">
        <f t="shared" si="20"/>
        <v>0</v>
      </c>
      <c r="AH71" s="139">
        <f t="shared" si="21"/>
        <v>0</v>
      </c>
      <c r="AI71" s="139">
        <f t="shared" si="22"/>
        <v>0</v>
      </c>
      <c r="AJ71" s="128" t="e">
        <f>AC71/$AC$75</f>
        <v>#DIV/0!</v>
      </c>
      <c r="AK71" s="140"/>
      <c r="AL71" s="135"/>
    </row>
    <row r="72" spans="1:38" x14ac:dyDescent="0.25">
      <c r="A72" s="5"/>
      <c r="B72" s="165" t="s">
        <v>121</v>
      </c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80">
        <v>8</v>
      </c>
      <c r="Z72" s="102">
        <v>0</v>
      </c>
      <c r="AA72" s="102">
        <v>0</v>
      </c>
      <c r="AB72" s="102">
        <v>0</v>
      </c>
      <c r="AC72" s="86">
        <f t="shared" si="18"/>
        <v>0</v>
      </c>
      <c r="AD72" s="22"/>
      <c r="AE72" s="97"/>
      <c r="AF72" s="121" t="str">
        <f t="shared" si="19"/>
        <v>Resumo publicado em anais de evento científico nacional (com ISSN) (máximo 04 por ano)</v>
      </c>
      <c r="AG72" s="139">
        <f t="shared" si="20"/>
        <v>0</v>
      </c>
      <c r="AH72" s="139">
        <f t="shared" si="21"/>
        <v>0</v>
      </c>
      <c r="AI72" s="139">
        <f t="shared" si="22"/>
        <v>0</v>
      </c>
      <c r="AJ72" s="128" t="e">
        <f>AC72/$AC$75</f>
        <v>#DIV/0!</v>
      </c>
      <c r="AK72" s="140"/>
      <c r="AL72" s="135"/>
    </row>
    <row r="73" spans="1:38" x14ac:dyDescent="0.25">
      <c r="A73" s="5"/>
      <c r="B73" s="162" t="s">
        <v>122</v>
      </c>
      <c r="C73" s="163"/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4"/>
      <c r="Y73" s="80">
        <v>5</v>
      </c>
      <c r="Z73" s="102">
        <v>0</v>
      </c>
      <c r="AA73" s="102">
        <v>0</v>
      </c>
      <c r="AB73" s="102">
        <v>0</v>
      </c>
      <c r="AC73" s="86">
        <f t="shared" si="18"/>
        <v>0</v>
      </c>
      <c r="AD73" s="22"/>
      <c r="AE73" s="97"/>
      <c r="AF73" s="121" t="str">
        <f t="shared" si="19"/>
        <v>Trabalho completo publicado em anais de evento científico regional ou local (máximo 04 por ano)</v>
      </c>
      <c r="AG73" s="139">
        <f t="shared" si="20"/>
        <v>0</v>
      </c>
      <c r="AH73" s="139">
        <f t="shared" si="21"/>
        <v>0</v>
      </c>
      <c r="AI73" s="139">
        <f t="shared" si="22"/>
        <v>0</v>
      </c>
      <c r="AJ73" s="128"/>
      <c r="AK73" s="140"/>
      <c r="AL73" s="135"/>
    </row>
    <row r="74" spans="1:38" x14ac:dyDescent="0.25">
      <c r="A74" s="5"/>
      <c r="B74" s="162" t="s">
        <v>123</v>
      </c>
      <c r="C74" s="163"/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4"/>
      <c r="Y74" s="80">
        <v>3</v>
      </c>
      <c r="Z74" s="102">
        <v>0</v>
      </c>
      <c r="AA74" s="102">
        <v>0</v>
      </c>
      <c r="AB74" s="102">
        <v>0</v>
      </c>
      <c r="AC74" s="86">
        <f t="shared" si="18"/>
        <v>0</v>
      </c>
      <c r="AD74" s="22"/>
      <c r="AE74" s="97"/>
      <c r="AF74" s="121" t="str">
        <f t="shared" si="19"/>
        <v>Resumo publicado em anais de eventos científico regional ou local (máximo 04 por ano)</v>
      </c>
      <c r="AG74" s="139">
        <f t="shared" si="20"/>
        <v>0</v>
      </c>
      <c r="AH74" s="139">
        <f t="shared" si="21"/>
        <v>0</v>
      </c>
      <c r="AI74" s="139">
        <f t="shared" si="22"/>
        <v>0</v>
      </c>
      <c r="AJ74" s="128"/>
      <c r="AK74" s="140"/>
      <c r="AL74" s="135"/>
    </row>
    <row r="75" spans="1:38" x14ac:dyDescent="0.25">
      <c r="A75" s="5"/>
      <c r="B75" s="143" t="s">
        <v>92</v>
      </c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  <c r="Y75" s="143"/>
      <c r="Z75" s="104">
        <f>($Y69*Z69)+($Y70*Z70)+($Y71*Z71)+($Y72*Z72)+($Y73*Z73)+($Y74*Z74)</f>
        <v>0</v>
      </c>
      <c r="AA75" s="104">
        <f>($Y69*AA69)+($Y70*AA70)+($Y71*AA71)+($Y72*AA72)+($Y73*AA73)+($Y74*AA74)</f>
        <v>0</v>
      </c>
      <c r="AB75" s="104">
        <f>($Y69*AB69)+($Y70*AB70)+($Y71*AB71)+($Y72*AB72)+($Y73*AB73)+($Y74*AB74)</f>
        <v>0</v>
      </c>
      <c r="AC75" s="107">
        <f>SUM(AC69:AC74)</f>
        <v>0</v>
      </c>
      <c r="AD75" s="22"/>
      <c r="AE75" s="97"/>
      <c r="AK75" s="140"/>
      <c r="AL75" s="135"/>
    </row>
    <row r="76" spans="1:38" x14ac:dyDescent="0.25">
      <c r="A76" s="5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88"/>
      <c r="Z76" s="90"/>
      <c r="AA76" s="90"/>
      <c r="AB76" s="90"/>
      <c r="AC76" s="90"/>
      <c r="AD76" s="22"/>
      <c r="AE76" s="97"/>
      <c r="AK76" s="140"/>
      <c r="AL76" s="135"/>
    </row>
    <row r="77" spans="1:38" x14ac:dyDescent="0.25">
      <c r="A77" s="5"/>
      <c r="B77" s="168" t="s">
        <v>62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01" t="s">
        <v>0</v>
      </c>
      <c r="Z77" s="101">
        <v>2018</v>
      </c>
      <c r="AA77" s="101">
        <v>2019</v>
      </c>
      <c r="AB77" s="101">
        <v>2020</v>
      </c>
      <c r="AC77" s="101" t="s">
        <v>1</v>
      </c>
      <c r="AD77" s="22"/>
      <c r="AE77" s="97"/>
      <c r="AF77" s="127" t="s">
        <v>109</v>
      </c>
      <c r="AG77" s="121">
        <v>2018</v>
      </c>
      <c r="AH77" s="121">
        <v>2019</v>
      </c>
      <c r="AI77" s="121">
        <v>2020</v>
      </c>
      <c r="AJ77" s="121" t="s">
        <v>96</v>
      </c>
      <c r="AK77" s="140"/>
      <c r="AL77" s="135"/>
    </row>
    <row r="78" spans="1:38" x14ac:dyDescent="0.25">
      <c r="A78" s="5"/>
      <c r="B78" s="162" t="s">
        <v>124</v>
      </c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4"/>
      <c r="Y78" s="80">
        <v>20</v>
      </c>
      <c r="Z78" s="102">
        <v>0</v>
      </c>
      <c r="AA78" s="102">
        <v>0</v>
      </c>
      <c r="AB78" s="102">
        <v>0</v>
      </c>
      <c r="AC78" s="86">
        <f>(Y78*Z78)+(Y78*AA78)+(Y78*AB78)</f>
        <v>0</v>
      </c>
      <c r="AD78" s="22"/>
      <c r="AE78" s="97"/>
      <c r="AF78" s="121" t="str">
        <f>B78</f>
        <v>Apresentação oral em evento internacional (máximo 04 por ano)</v>
      </c>
      <c r="AG78" s="139">
        <f>Z78</f>
        <v>0</v>
      </c>
      <c r="AH78" s="139">
        <f>AA78</f>
        <v>0</v>
      </c>
      <c r="AI78" s="139">
        <f>AB78</f>
        <v>0</v>
      </c>
      <c r="AJ78" s="128" t="e">
        <f>AC78/$AC$84</f>
        <v>#DIV/0!</v>
      </c>
      <c r="AK78" s="140"/>
      <c r="AL78" s="135"/>
    </row>
    <row r="79" spans="1:38" x14ac:dyDescent="0.25">
      <c r="A79" s="5"/>
      <c r="B79" s="165" t="s">
        <v>125</v>
      </c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78"/>
      <c r="Y79" s="87">
        <v>15</v>
      </c>
      <c r="Z79" s="102">
        <v>0</v>
      </c>
      <c r="AA79" s="102">
        <v>0</v>
      </c>
      <c r="AB79" s="102">
        <v>0</v>
      </c>
      <c r="AC79" s="86">
        <f t="shared" ref="AC79:AC83" si="23">(Y79*Z79)+(Y79*AA79)+(Y79*AB79)</f>
        <v>0</v>
      </c>
      <c r="AD79" s="22"/>
      <c r="AE79" s="97"/>
      <c r="AF79" s="121" t="str">
        <f t="shared" ref="AF79:AF83" si="24">B79</f>
        <v>Apresentação oral em evento nacional (máximo 04 por ano)</v>
      </c>
      <c r="AG79" s="139">
        <f t="shared" ref="AG79:AG83" si="25">Z79</f>
        <v>0</v>
      </c>
      <c r="AH79" s="139">
        <f t="shared" ref="AH79:AH83" si="26">AA79</f>
        <v>0</v>
      </c>
      <c r="AI79" s="139">
        <f t="shared" ref="AI79:AI83" si="27">AB79</f>
        <v>0</v>
      </c>
      <c r="AJ79" s="128" t="e">
        <f t="shared" ref="AJ79:AJ81" si="28">AC79/$AC$84</f>
        <v>#DIV/0!</v>
      </c>
      <c r="AK79" s="140"/>
      <c r="AL79" s="135"/>
    </row>
    <row r="80" spans="1:38" x14ac:dyDescent="0.25">
      <c r="A80" s="5"/>
      <c r="B80" s="167" t="s">
        <v>126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80">
        <v>10</v>
      </c>
      <c r="Z80" s="102">
        <v>0</v>
      </c>
      <c r="AA80" s="102">
        <v>0</v>
      </c>
      <c r="AB80" s="102">
        <v>0</v>
      </c>
      <c r="AC80" s="86">
        <f t="shared" si="23"/>
        <v>0</v>
      </c>
      <c r="AD80" s="22"/>
      <c r="AE80" s="97"/>
      <c r="AF80" s="121" t="str">
        <f t="shared" si="24"/>
        <v>Apresentação de pôster em evento internacional (máximo 04 por ano)</v>
      </c>
      <c r="AG80" s="139">
        <f t="shared" si="25"/>
        <v>0</v>
      </c>
      <c r="AH80" s="139">
        <f t="shared" si="26"/>
        <v>0</v>
      </c>
      <c r="AI80" s="139">
        <f t="shared" si="27"/>
        <v>0</v>
      </c>
      <c r="AJ80" s="128" t="e">
        <f t="shared" si="28"/>
        <v>#DIV/0!</v>
      </c>
      <c r="AK80" s="140"/>
      <c r="AL80" s="135"/>
    </row>
    <row r="81" spans="1:38" x14ac:dyDescent="0.25">
      <c r="A81" s="5"/>
      <c r="B81" s="167" t="s">
        <v>127</v>
      </c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80">
        <v>8</v>
      </c>
      <c r="Z81" s="102">
        <v>0</v>
      </c>
      <c r="AA81" s="102">
        <v>0</v>
      </c>
      <c r="AB81" s="102">
        <v>0</v>
      </c>
      <c r="AC81" s="86">
        <f t="shared" si="23"/>
        <v>0</v>
      </c>
      <c r="AD81" s="22"/>
      <c r="AE81" s="97"/>
      <c r="AF81" s="121" t="str">
        <f t="shared" si="24"/>
        <v>Apresentação de pôster em evento nacional (máximo 04 por ano)</v>
      </c>
      <c r="AG81" s="139">
        <f t="shared" si="25"/>
        <v>0</v>
      </c>
      <c r="AH81" s="139">
        <f t="shared" si="26"/>
        <v>0</v>
      </c>
      <c r="AI81" s="139">
        <f t="shared" si="27"/>
        <v>0</v>
      </c>
      <c r="AJ81" s="128" t="e">
        <f t="shared" si="28"/>
        <v>#DIV/0!</v>
      </c>
      <c r="AK81" s="140"/>
      <c r="AL81" s="135"/>
    </row>
    <row r="82" spans="1:38" x14ac:dyDescent="0.25">
      <c r="A82" s="5"/>
      <c r="B82" s="162" t="s">
        <v>128</v>
      </c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4"/>
      <c r="Y82" s="80">
        <v>5</v>
      </c>
      <c r="Z82" s="102">
        <v>0</v>
      </c>
      <c r="AA82" s="102">
        <v>0</v>
      </c>
      <c r="AB82" s="102">
        <v>0</v>
      </c>
      <c r="AC82" s="86">
        <f t="shared" si="23"/>
        <v>0</v>
      </c>
      <c r="AD82" s="22"/>
      <c r="AE82" s="97"/>
      <c r="AF82" s="121" t="str">
        <f t="shared" si="24"/>
        <v>Apresentação oral em evento regional ou local (máximo 04 por ano)</v>
      </c>
      <c r="AG82" s="139">
        <f t="shared" si="25"/>
        <v>0</v>
      </c>
      <c r="AH82" s="139">
        <f t="shared" si="26"/>
        <v>0</v>
      </c>
      <c r="AI82" s="139">
        <f t="shared" si="27"/>
        <v>0</v>
      </c>
      <c r="AJ82" s="128"/>
      <c r="AK82" s="140"/>
      <c r="AL82" s="135"/>
    </row>
    <row r="83" spans="1:38" x14ac:dyDescent="0.25">
      <c r="A83" s="5"/>
      <c r="B83" s="162" t="s">
        <v>129</v>
      </c>
      <c r="C83" s="163"/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4"/>
      <c r="Y83" s="80">
        <v>3</v>
      </c>
      <c r="Z83" s="102">
        <v>0</v>
      </c>
      <c r="AA83" s="102">
        <v>0</v>
      </c>
      <c r="AB83" s="102">
        <v>0</v>
      </c>
      <c r="AC83" s="86">
        <f t="shared" si="23"/>
        <v>0</v>
      </c>
      <c r="AD83" s="22"/>
      <c r="AE83" s="97"/>
      <c r="AF83" s="121" t="str">
        <f t="shared" si="24"/>
        <v>Apresentação de pôster em evento regional ou local (máximo 04 por ano)</v>
      </c>
      <c r="AG83" s="139">
        <f t="shared" si="25"/>
        <v>0</v>
      </c>
      <c r="AH83" s="139">
        <f t="shared" si="26"/>
        <v>0</v>
      </c>
      <c r="AI83" s="139">
        <f t="shared" si="27"/>
        <v>0</v>
      </c>
      <c r="AJ83" s="128"/>
      <c r="AK83" s="140"/>
      <c r="AL83" s="135"/>
    </row>
    <row r="84" spans="1:38" x14ac:dyDescent="0.25">
      <c r="A84" s="5"/>
      <c r="B84" s="143" t="s">
        <v>92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04">
        <f>($Y78*Z78)+($Y79*Z79)+($Y80*Z80)+($Y81*Z81)+($Y82*Z82)+($Y83*Z83)</f>
        <v>0</v>
      </c>
      <c r="AA84" s="104">
        <f>($Y78*AA78)+($Y79*AA79)+($Y80*AA80)+($Y81*AA81)+($Y82*AA82)+($Y83*AA83)</f>
        <v>0</v>
      </c>
      <c r="AB84" s="104">
        <f>($Y78*AB78)+($Y79*AB79)+($Y80*AB80)+($Y81*AB81)+($Y82*AB82)+($Y83*AB83)</f>
        <v>0</v>
      </c>
      <c r="AC84" s="107">
        <f>SUM(AC78:AC83)</f>
        <v>0</v>
      </c>
      <c r="AD84" s="22"/>
      <c r="AE84" s="97"/>
      <c r="AK84" s="140"/>
      <c r="AL84" s="135"/>
    </row>
    <row r="85" spans="1:38" x14ac:dyDescent="0.25">
      <c r="A85" s="5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88"/>
      <c r="Z85" s="90"/>
      <c r="AA85" s="90"/>
      <c r="AB85" s="90"/>
      <c r="AC85" s="90"/>
      <c r="AD85" s="22"/>
      <c r="AE85" s="97"/>
      <c r="AK85" s="140"/>
      <c r="AL85" s="135"/>
    </row>
    <row r="86" spans="1:38" x14ac:dyDescent="0.25">
      <c r="A86" s="5"/>
      <c r="B86" s="168" t="s">
        <v>58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01" t="s">
        <v>0</v>
      </c>
      <c r="Z86" s="101">
        <v>2018</v>
      </c>
      <c r="AA86" s="101">
        <v>2019</v>
      </c>
      <c r="AB86" s="101">
        <v>2020</v>
      </c>
      <c r="AC86" s="101" t="s">
        <v>1</v>
      </c>
      <c r="AD86" s="22"/>
      <c r="AE86" s="97"/>
      <c r="AF86" s="127" t="s">
        <v>58</v>
      </c>
      <c r="AG86" s="121">
        <v>2018</v>
      </c>
      <c r="AH86" s="121">
        <v>2019</v>
      </c>
      <c r="AI86" s="121">
        <v>2020</v>
      </c>
      <c r="AJ86" s="121" t="s">
        <v>96</v>
      </c>
      <c r="AK86" s="140"/>
      <c r="AL86" s="135"/>
    </row>
    <row r="87" spans="1:38" x14ac:dyDescent="0.25">
      <c r="A87" s="5"/>
      <c r="B87" s="153" t="s">
        <v>59</v>
      </c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5"/>
      <c r="Y87" s="80">
        <v>30</v>
      </c>
      <c r="Z87" s="102">
        <v>0</v>
      </c>
      <c r="AA87" s="102">
        <v>0</v>
      </c>
      <c r="AB87" s="102">
        <v>0</v>
      </c>
      <c r="AC87" s="86">
        <f>(Y87*Z87)+(Y87*AA87)+(Y87*AB87)</f>
        <v>0</v>
      </c>
      <c r="AD87" s="22"/>
      <c r="AE87" s="97"/>
      <c r="AF87" s="121" t="str">
        <f>B87</f>
        <v>Curso ministrado, palestra ou participação em conferência, mesa redonda em evento científico internacional</v>
      </c>
      <c r="AG87" s="139">
        <f>Z87</f>
        <v>0</v>
      </c>
      <c r="AH87" s="139">
        <f>AA87</f>
        <v>0</v>
      </c>
      <c r="AI87" s="139">
        <f>AB87</f>
        <v>0</v>
      </c>
      <c r="AJ87" s="128" t="e">
        <f>AC87/$AC$103</f>
        <v>#DIV/0!</v>
      </c>
      <c r="AK87" s="140"/>
      <c r="AL87" s="135"/>
    </row>
    <row r="88" spans="1:38" x14ac:dyDescent="0.25">
      <c r="A88" s="5"/>
      <c r="B88" s="153" t="s">
        <v>60</v>
      </c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5"/>
      <c r="Y88" s="80">
        <v>20</v>
      </c>
      <c r="Z88" s="102">
        <v>0</v>
      </c>
      <c r="AA88" s="102">
        <v>0</v>
      </c>
      <c r="AB88" s="102">
        <v>0</v>
      </c>
      <c r="AC88" s="86">
        <f t="shared" ref="AC88:AC102" si="29">(Y88*Z88)+(Y88*AA88)+(Y88*AB88)</f>
        <v>0</v>
      </c>
      <c r="AD88" s="6"/>
      <c r="AE88" s="97"/>
      <c r="AF88" s="121" t="str">
        <f t="shared" ref="AF88:AF102" si="30">B88</f>
        <v>Curso ministrado, palestra ou participação em conferência, mesa redonda em evento científico nacional</v>
      </c>
      <c r="AG88" s="139">
        <f t="shared" ref="AG88:AG102" si="31">Z88</f>
        <v>0</v>
      </c>
      <c r="AH88" s="139">
        <f t="shared" ref="AH88:AH102" si="32">AA88</f>
        <v>0</v>
      </c>
      <c r="AI88" s="139">
        <f t="shared" ref="AI88:AI102" si="33">AB88</f>
        <v>0</v>
      </c>
      <c r="AJ88" s="128" t="e">
        <f t="shared" ref="AJ88:AJ102" si="34">AC88/$AC$103</f>
        <v>#DIV/0!</v>
      </c>
      <c r="AK88" s="140"/>
      <c r="AL88" s="135"/>
    </row>
    <row r="89" spans="1:38" x14ac:dyDescent="0.25">
      <c r="A89" s="5"/>
      <c r="B89" s="153" t="s">
        <v>61</v>
      </c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5"/>
      <c r="Y89" s="80">
        <v>10</v>
      </c>
      <c r="Z89" s="102">
        <v>0</v>
      </c>
      <c r="AA89" s="102">
        <v>0</v>
      </c>
      <c r="AB89" s="102">
        <v>0</v>
      </c>
      <c r="AC89" s="86">
        <f t="shared" si="29"/>
        <v>0</v>
      </c>
      <c r="AD89" s="6"/>
      <c r="AE89" s="97"/>
      <c r="AF89" s="121" t="str">
        <f t="shared" si="30"/>
        <v>Curso ministrado, palestra ou participação em conferência, mesa redonda em evento científico regional ou local</v>
      </c>
      <c r="AG89" s="139">
        <f t="shared" si="31"/>
        <v>0</v>
      </c>
      <c r="AH89" s="139">
        <f t="shared" si="32"/>
        <v>0</v>
      </c>
      <c r="AI89" s="139">
        <f t="shared" si="33"/>
        <v>0</v>
      </c>
      <c r="AJ89" s="128" t="e">
        <f t="shared" si="34"/>
        <v>#DIV/0!</v>
      </c>
      <c r="AK89" s="140"/>
      <c r="AL89" s="135"/>
    </row>
    <row r="90" spans="1:38" x14ac:dyDescent="0.25">
      <c r="A90" s="5"/>
      <c r="B90" s="153" t="s">
        <v>106</v>
      </c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5"/>
      <c r="Y90" s="80">
        <v>30</v>
      </c>
      <c r="Z90" s="102">
        <v>0</v>
      </c>
      <c r="AA90" s="102">
        <v>0</v>
      </c>
      <c r="AB90" s="102">
        <v>0</v>
      </c>
      <c r="AC90" s="86">
        <f t="shared" si="29"/>
        <v>0</v>
      </c>
      <c r="AD90" s="22"/>
      <c r="AE90" s="97"/>
      <c r="AF90" s="121" t="str">
        <f t="shared" si="30"/>
        <v>Membro avaliador (parecerista) de artigos científicos e/ou técnicos para periódicos indexados (máximo 10 por ano)</v>
      </c>
      <c r="AG90" s="139">
        <f t="shared" si="31"/>
        <v>0</v>
      </c>
      <c r="AH90" s="139">
        <f t="shared" si="32"/>
        <v>0</v>
      </c>
      <c r="AI90" s="139">
        <f t="shared" si="33"/>
        <v>0</v>
      </c>
      <c r="AJ90" s="128" t="e">
        <f t="shared" si="34"/>
        <v>#DIV/0!</v>
      </c>
      <c r="AK90" s="140"/>
      <c r="AL90" s="135"/>
    </row>
    <row r="91" spans="1:38" x14ac:dyDescent="0.25">
      <c r="A91" s="5"/>
      <c r="B91" s="153" t="s">
        <v>108</v>
      </c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5"/>
      <c r="Y91" s="80">
        <v>20</v>
      </c>
      <c r="Z91" s="102">
        <v>0</v>
      </c>
      <c r="AA91" s="102">
        <v>0</v>
      </c>
      <c r="AB91" s="102">
        <v>0</v>
      </c>
      <c r="AC91" s="86">
        <f t="shared" si="29"/>
        <v>0</v>
      </c>
      <c r="AD91" s="22"/>
      <c r="AE91" s="97"/>
      <c r="AF91" s="121" t="str">
        <f t="shared" si="30"/>
        <v>Membro avaliador (parecerista) de agências de fomento à projetos de pesquisa, desenvolvimento tecnológico e inovação (máximo 05 por ano)</v>
      </c>
      <c r="AG91" s="139">
        <f t="shared" si="31"/>
        <v>0</v>
      </c>
      <c r="AH91" s="139">
        <f t="shared" si="32"/>
        <v>0</v>
      </c>
      <c r="AI91" s="139">
        <f t="shared" si="33"/>
        <v>0</v>
      </c>
      <c r="AJ91" s="128" t="e">
        <f t="shared" si="34"/>
        <v>#DIV/0!</v>
      </c>
      <c r="AK91" s="140"/>
      <c r="AL91" s="135"/>
    </row>
    <row r="92" spans="1:38" x14ac:dyDescent="0.25">
      <c r="A92" s="5"/>
      <c r="B92" s="153" t="s">
        <v>66</v>
      </c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5"/>
      <c r="Y92" s="80">
        <v>15</v>
      </c>
      <c r="Z92" s="102">
        <v>0</v>
      </c>
      <c r="AA92" s="102">
        <v>0</v>
      </c>
      <c r="AB92" s="102">
        <v>0</v>
      </c>
      <c r="AC92" s="86">
        <f t="shared" si="29"/>
        <v>0</v>
      </c>
      <c r="AD92" s="6"/>
      <c r="AE92" s="97"/>
      <c r="AF92" s="121" t="str">
        <f t="shared" si="30"/>
        <v>Atuação como Editor Chefe ou associado de periódico científico internacional, com classificação QUALIS</v>
      </c>
      <c r="AG92" s="139">
        <f t="shared" si="31"/>
        <v>0</v>
      </c>
      <c r="AH92" s="139">
        <f t="shared" si="32"/>
        <v>0</v>
      </c>
      <c r="AI92" s="139">
        <f t="shared" si="33"/>
        <v>0</v>
      </c>
      <c r="AJ92" s="128" t="e">
        <f t="shared" si="34"/>
        <v>#DIV/0!</v>
      </c>
      <c r="AK92" s="140"/>
      <c r="AL92" s="135"/>
    </row>
    <row r="93" spans="1:38" x14ac:dyDescent="0.25">
      <c r="A93" s="5"/>
      <c r="B93" s="153" t="s">
        <v>63</v>
      </c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5"/>
      <c r="Y93" s="80">
        <v>10</v>
      </c>
      <c r="Z93" s="102">
        <v>0</v>
      </c>
      <c r="AA93" s="102">
        <v>0</v>
      </c>
      <c r="AB93" s="102">
        <v>0</v>
      </c>
      <c r="AC93" s="86">
        <f t="shared" si="29"/>
        <v>0</v>
      </c>
      <c r="AD93" s="6"/>
      <c r="AE93" s="97"/>
      <c r="AF93" s="121" t="str">
        <f t="shared" si="30"/>
        <v>Atuação como Editor Chefe ou associado de periódico científico nacional indexada, com classificação QUALIS</v>
      </c>
      <c r="AG93" s="139">
        <f t="shared" si="31"/>
        <v>0</v>
      </c>
      <c r="AH93" s="139">
        <f t="shared" si="32"/>
        <v>0</v>
      </c>
      <c r="AI93" s="139">
        <f t="shared" si="33"/>
        <v>0</v>
      </c>
      <c r="AJ93" s="128" t="e">
        <f t="shared" si="34"/>
        <v>#DIV/0!</v>
      </c>
      <c r="AK93" s="140"/>
      <c r="AL93" s="135"/>
    </row>
    <row r="94" spans="1:38" x14ac:dyDescent="0.25">
      <c r="A94" s="5"/>
      <c r="B94" s="153" t="s">
        <v>65</v>
      </c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5"/>
      <c r="Y94" s="80">
        <v>8</v>
      </c>
      <c r="Z94" s="102">
        <v>0</v>
      </c>
      <c r="AA94" s="102">
        <v>0</v>
      </c>
      <c r="AB94" s="102">
        <v>0</v>
      </c>
      <c r="AC94" s="86">
        <f t="shared" si="29"/>
        <v>0</v>
      </c>
      <c r="AD94" s="6"/>
      <c r="AE94" s="97"/>
      <c r="AF94" s="121" t="str">
        <f t="shared" si="30"/>
        <v>Membro de Corpo Editorial de periódico científico internacional, com classificação QUALIS</v>
      </c>
      <c r="AG94" s="139">
        <f t="shared" si="31"/>
        <v>0</v>
      </c>
      <c r="AH94" s="139">
        <f t="shared" si="32"/>
        <v>0</v>
      </c>
      <c r="AI94" s="139">
        <f t="shared" si="33"/>
        <v>0</v>
      </c>
      <c r="AJ94" s="128" t="e">
        <f t="shared" si="34"/>
        <v>#DIV/0!</v>
      </c>
      <c r="AK94" s="140"/>
      <c r="AL94" s="135"/>
    </row>
    <row r="95" spans="1:38" x14ac:dyDescent="0.25">
      <c r="A95" s="5"/>
      <c r="B95" s="153" t="s">
        <v>64</v>
      </c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5"/>
      <c r="Y95" s="80">
        <v>5</v>
      </c>
      <c r="Z95" s="102">
        <v>0</v>
      </c>
      <c r="AA95" s="102">
        <v>0</v>
      </c>
      <c r="AB95" s="102">
        <v>0</v>
      </c>
      <c r="AC95" s="86">
        <f t="shared" si="29"/>
        <v>0</v>
      </c>
      <c r="AD95" s="6"/>
      <c r="AE95" s="97"/>
      <c r="AF95" s="121" t="str">
        <f t="shared" si="30"/>
        <v>Membro de Corpo Editorial de periódico científico nacional indexada, com classificação QUALIS</v>
      </c>
      <c r="AG95" s="139">
        <f t="shared" si="31"/>
        <v>0</v>
      </c>
      <c r="AH95" s="139">
        <f t="shared" si="32"/>
        <v>0</v>
      </c>
      <c r="AI95" s="139">
        <f t="shared" si="33"/>
        <v>0</v>
      </c>
      <c r="AJ95" s="128" t="e">
        <f t="shared" si="34"/>
        <v>#DIV/0!</v>
      </c>
      <c r="AK95" s="140"/>
      <c r="AL95" s="135"/>
    </row>
    <row r="96" spans="1:38" x14ac:dyDescent="0.25">
      <c r="A96" s="5"/>
      <c r="B96" s="153" t="s">
        <v>117</v>
      </c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5"/>
      <c r="Y96" s="80">
        <v>4</v>
      </c>
      <c r="Z96" s="102">
        <v>0</v>
      </c>
      <c r="AA96" s="102">
        <v>0</v>
      </c>
      <c r="AB96" s="102">
        <v>0</v>
      </c>
      <c r="AC96" s="86">
        <f t="shared" si="29"/>
        <v>0</v>
      </c>
      <c r="AD96" s="6"/>
      <c r="AE96" s="97"/>
      <c r="AF96" s="121" t="str">
        <f t="shared" si="30"/>
        <v>Publicação de textos em jornais de notícias e/ou revistas</v>
      </c>
      <c r="AG96" s="139">
        <f t="shared" si="31"/>
        <v>0</v>
      </c>
      <c r="AH96" s="139">
        <f t="shared" si="32"/>
        <v>0</v>
      </c>
      <c r="AI96" s="139">
        <f t="shared" si="33"/>
        <v>0</v>
      </c>
      <c r="AJ96" s="128" t="e">
        <f t="shared" si="34"/>
        <v>#DIV/0!</v>
      </c>
      <c r="AK96" s="140"/>
      <c r="AL96" s="135"/>
    </row>
    <row r="97" spans="1:38" x14ac:dyDescent="0.25">
      <c r="A97" s="5"/>
      <c r="B97" s="153" t="s">
        <v>138</v>
      </c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5"/>
      <c r="Y97" s="80">
        <v>3</v>
      </c>
      <c r="Z97" s="102">
        <v>0</v>
      </c>
      <c r="AA97" s="102">
        <v>0</v>
      </c>
      <c r="AB97" s="102">
        <v>0</v>
      </c>
      <c r="AC97" s="86">
        <f t="shared" si="29"/>
        <v>0</v>
      </c>
      <c r="AD97" s="6"/>
      <c r="AE97" s="97"/>
      <c r="AF97" s="121" t="str">
        <f t="shared" si="30"/>
        <v>Entrevistas concedidas em telejornais e/ou reportagens em formatos de textos</v>
      </c>
      <c r="AG97" s="139">
        <f t="shared" si="31"/>
        <v>0</v>
      </c>
      <c r="AH97" s="139">
        <f t="shared" si="32"/>
        <v>0</v>
      </c>
      <c r="AI97" s="139">
        <f t="shared" si="33"/>
        <v>0</v>
      </c>
      <c r="AJ97" s="128"/>
      <c r="AK97" s="140"/>
      <c r="AL97" s="135"/>
    </row>
    <row r="98" spans="1:38" x14ac:dyDescent="0.25">
      <c r="A98" s="5"/>
      <c r="B98" s="153" t="s">
        <v>67</v>
      </c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5"/>
      <c r="Y98" s="80">
        <v>15</v>
      </c>
      <c r="Z98" s="102">
        <v>0</v>
      </c>
      <c r="AA98" s="102">
        <v>0</v>
      </c>
      <c r="AB98" s="102">
        <v>0</v>
      </c>
      <c r="AC98" s="86">
        <f t="shared" si="29"/>
        <v>0</v>
      </c>
      <c r="AD98" s="6"/>
      <c r="AE98" s="97"/>
      <c r="AF98" s="121" t="str">
        <f t="shared" si="30"/>
        <v>Desenvolvimento de material didático e/ou instrucional, com registro e ISBN</v>
      </c>
      <c r="AG98" s="139">
        <f t="shared" si="31"/>
        <v>0</v>
      </c>
      <c r="AH98" s="139">
        <f t="shared" si="32"/>
        <v>0</v>
      </c>
      <c r="AI98" s="139">
        <f t="shared" si="33"/>
        <v>0</v>
      </c>
      <c r="AJ98" s="128" t="e">
        <f t="shared" si="34"/>
        <v>#DIV/0!</v>
      </c>
      <c r="AK98" s="140"/>
      <c r="AL98" s="135"/>
    </row>
    <row r="99" spans="1:38" x14ac:dyDescent="0.25">
      <c r="A99" s="5"/>
      <c r="B99" s="153" t="s">
        <v>68</v>
      </c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5"/>
      <c r="Y99" s="80">
        <v>15</v>
      </c>
      <c r="Z99" s="102">
        <v>0</v>
      </c>
      <c r="AA99" s="102">
        <v>0</v>
      </c>
      <c r="AB99" s="102">
        <v>0</v>
      </c>
      <c r="AC99" s="86">
        <f t="shared" si="29"/>
        <v>0</v>
      </c>
      <c r="AD99" s="6"/>
      <c r="AE99" s="97"/>
      <c r="AF99" s="121" t="str">
        <f t="shared" si="30"/>
        <v>Desenvolvimento de aplicativo/sistema/software/programa com registro de órgão específico</v>
      </c>
      <c r="AG99" s="139">
        <f t="shared" si="31"/>
        <v>0</v>
      </c>
      <c r="AH99" s="139">
        <f t="shared" si="32"/>
        <v>0</v>
      </c>
      <c r="AI99" s="139">
        <f t="shared" si="33"/>
        <v>0</v>
      </c>
      <c r="AJ99" s="128" t="e">
        <f t="shared" si="34"/>
        <v>#DIV/0!</v>
      </c>
      <c r="AK99" s="140"/>
      <c r="AL99" s="135"/>
    </row>
    <row r="100" spans="1:38" x14ac:dyDescent="0.25">
      <c r="A100" s="5"/>
      <c r="B100" s="153" t="s">
        <v>69</v>
      </c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5"/>
      <c r="Y100" s="80">
        <v>10</v>
      </c>
      <c r="Z100" s="102">
        <v>0</v>
      </c>
      <c r="AA100" s="102">
        <v>0</v>
      </c>
      <c r="AB100" s="102">
        <v>0</v>
      </c>
      <c r="AC100" s="86">
        <f t="shared" si="29"/>
        <v>0</v>
      </c>
      <c r="AD100" s="6"/>
      <c r="AE100" s="97"/>
      <c r="AF100" s="121" t="str">
        <f t="shared" si="30"/>
        <v>Prospecção de Startups vinculado ao UNIFEB</v>
      </c>
      <c r="AG100" s="139">
        <f t="shared" si="31"/>
        <v>0</v>
      </c>
      <c r="AH100" s="139">
        <f t="shared" si="32"/>
        <v>0</v>
      </c>
      <c r="AI100" s="139">
        <f t="shared" si="33"/>
        <v>0</v>
      </c>
      <c r="AJ100" s="128" t="e">
        <f t="shared" si="34"/>
        <v>#DIV/0!</v>
      </c>
      <c r="AK100" s="140"/>
      <c r="AL100" s="135"/>
    </row>
    <row r="101" spans="1:38" x14ac:dyDescent="0.25">
      <c r="A101" s="5"/>
      <c r="B101" s="174" t="s">
        <v>70</v>
      </c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6"/>
      <c r="Y101" s="87">
        <v>20</v>
      </c>
      <c r="Z101" s="102">
        <v>0</v>
      </c>
      <c r="AA101" s="103">
        <v>0</v>
      </c>
      <c r="AB101" s="103">
        <v>0</v>
      </c>
      <c r="AC101" s="86">
        <f t="shared" si="29"/>
        <v>0</v>
      </c>
      <c r="AD101" s="6"/>
      <c r="AE101" s="97"/>
      <c r="AF101" s="121" t="str">
        <f t="shared" si="30"/>
        <v>Patentes concedidas ou depositadas no Instituto Nacional da Propriedade Industrial - INPI ou órgão equivalentes</v>
      </c>
      <c r="AG101" s="139">
        <f t="shared" si="31"/>
        <v>0</v>
      </c>
      <c r="AH101" s="139">
        <f t="shared" si="32"/>
        <v>0</v>
      </c>
      <c r="AI101" s="139">
        <f t="shared" si="33"/>
        <v>0</v>
      </c>
      <c r="AJ101" s="128" t="e">
        <f t="shared" si="34"/>
        <v>#DIV/0!</v>
      </c>
      <c r="AK101" s="140"/>
      <c r="AL101" s="135"/>
    </row>
    <row r="102" spans="1:38" x14ac:dyDescent="0.25">
      <c r="A102" s="5"/>
      <c r="B102" s="177" t="s">
        <v>107</v>
      </c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80">
        <v>5</v>
      </c>
      <c r="Z102" s="102">
        <v>0</v>
      </c>
      <c r="AA102" s="102">
        <v>0</v>
      </c>
      <c r="AB102" s="102">
        <v>0</v>
      </c>
      <c r="AC102" s="86">
        <f t="shared" si="29"/>
        <v>0</v>
      </c>
      <c r="AD102" s="6"/>
      <c r="AE102" s="97"/>
      <c r="AF102" s="121" t="str">
        <f t="shared" si="30"/>
        <v xml:space="preserve">Organização de eventos técnico-científico (máximo 04 por ano) </v>
      </c>
      <c r="AG102" s="139">
        <f t="shared" si="31"/>
        <v>0</v>
      </c>
      <c r="AH102" s="139">
        <f t="shared" si="32"/>
        <v>0</v>
      </c>
      <c r="AI102" s="139">
        <f t="shared" si="33"/>
        <v>0</v>
      </c>
      <c r="AJ102" s="128" t="e">
        <f t="shared" si="34"/>
        <v>#DIV/0!</v>
      </c>
      <c r="AK102" s="140"/>
      <c r="AL102" s="135"/>
    </row>
    <row r="103" spans="1:38" x14ac:dyDescent="0.25">
      <c r="A103" s="5"/>
      <c r="B103" s="143" t="s">
        <v>92</v>
      </c>
      <c r="C103" s="143"/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04">
        <f>($Y87*Z87)+($Y88*Z88)+($Y89*Z89)+($Y90*Z90)+($Y91*Z91)+($Y92*Z92)+($Y93*Z93)+($Y94*Z94)+($Y95*Z95)+($Y96*Z96)+($Y97*Z97)+($Y98*Z98)+($Y99*Z99)+($Y100*Z100)+($Y101*Z101)+($Y102*Z102)</f>
        <v>0</v>
      </c>
      <c r="AA103" s="104">
        <f t="shared" ref="AA103:AB103" si="35">($Y87*AA87)+($Y88*AA88)+($Y89*AA89)+($Y90*AA90)+($Y91*AA91)+($Y92*AA92)+($Y93*AA93)+($Y94*AA94)+($Y95*AA95)+($Y96*AA96)+($Y97*AA97)+($Y98*AA98)+($Y99*AA99)+($Y100*AA100)+($Y101*AA101)+($Y102*AA102)</f>
        <v>0</v>
      </c>
      <c r="AB103" s="104">
        <f t="shared" si="35"/>
        <v>0</v>
      </c>
      <c r="AC103" s="107">
        <f>SUM(AC87:AC102)</f>
        <v>0</v>
      </c>
      <c r="AD103" s="6"/>
      <c r="AE103" s="97"/>
      <c r="AF103" s="120"/>
      <c r="AG103" s="120"/>
      <c r="AH103" s="120"/>
      <c r="AI103" s="120"/>
      <c r="AK103" s="140"/>
      <c r="AL103" s="135"/>
    </row>
    <row r="104" spans="1:38" x14ac:dyDescent="0.25">
      <c r="A104" s="5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89"/>
      <c r="Z104" s="90"/>
      <c r="AA104" s="90"/>
      <c r="AB104" s="90"/>
      <c r="AC104" s="90"/>
      <c r="AD104" s="6"/>
      <c r="AE104" s="97"/>
      <c r="AF104" s="120"/>
      <c r="AG104" s="120"/>
      <c r="AH104" s="120"/>
      <c r="AI104" s="120"/>
      <c r="AK104" s="140"/>
      <c r="AL104" s="135"/>
    </row>
    <row r="105" spans="1:38" x14ac:dyDescent="0.25">
      <c r="A105" s="5"/>
      <c r="B105" s="169" t="s">
        <v>71</v>
      </c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01" t="s">
        <v>0</v>
      </c>
      <c r="Z105" s="101">
        <v>2018</v>
      </c>
      <c r="AA105" s="101">
        <v>2019</v>
      </c>
      <c r="AB105" s="101">
        <v>2020</v>
      </c>
      <c r="AC105" s="101" t="s">
        <v>1</v>
      </c>
      <c r="AD105" s="6"/>
      <c r="AE105" s="97"/>
      <c r="AF105" s="127" t="s">
        <v>71</v>
      </c>
      <c r="AG105" s="121">
        <v>2018</v>
      </c>
      <c r="AH105" s="121">
        <v>2019</v>
      </c>
      <c r="AI105" s="121">
        <v>2020</v>
      </c>
      <c r="AJ105" s="121" t="s">
        <v>96</v>
      </c>
      <c r="AK105" s="140"/>
      <c r="AL105" s="135"/>
    </row>
    <row r="106" spans="1:38" ht="15" customHeight="1" x14ac:dyDescent="0.25">
      <c r="A106" s="5"/>
      <c r="B106" s="156" t="s">
        <v>130</v>
      </c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8"/>
      <c r="Y106" s="80">
        <v>20</v>
      </c>
      <c r="Z106" s="102">
        <v>0</v>
      </c>
      <c r="AA106" s="102">
        <v>0</v>
      </c>
      <c r="AB106" s="102">
        <v>0</v>
      </c>
      <c r="AC106" s="86">
        <f>(Y106*Z106)+(Y106*AA106)+(Y106*AB106)</f>
        <v>0</v>
      </c>
      <c r="AD106" s="23"/>
      <c r="AE106" s="97"/>
      <c r="AF106" s="121" t="str">
        <f>B106</f>
        <v>Produção cultural comprovada e vinculada à área de pesquisa (revista, manuais, jornais, intervenções, projetos) (máximo 04 por ano)</v>
      </c>
      <c r="AG106" s="139">
        <f>Z106</f>
        <v>0</v>
      </c>
      <c r="AH106" s="139">
        <f>AA106</f>
        <v>0</v>
      </c>
      <c r="AI106" s="139">
        <f>AB106</f>
        <v>0</v>
      </c>
      <c r="AJ106" s="128" t="e">
        <f>AC106/$AC$111</f>
        <v>#DIV/0!</v>
      </c>
      <c r="AK106" s="140"/>
      <c r="AL106" s="135"/>
    </row>
    <row r="107" spans="1:38" ht="15" customHeight="1" x14ac:dyDescent="0.25">
      <c r="A107" s="5"/>
      <c r="B107" s="156" t="s">
        <v>131</v>
      </c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7"/>
      <c r="W107" s="157"/>
      <c r="X107" s="158"/>
      <c r="Y107" s="80">
        <v>15</v>
      </c>
      <c r="Z107" s="102">
        <v>0</v>
      </c>
      <c r="AA107" s="102">
        <v>0</v>
      </c>
      <c r="AB107" s="102">
        <v>0</v>
      </c>
      <c r="AC107" s="86">
        <f t="shared" ref="AC107:AC110" si="36">(Y107*Z107)+(Y107*AA107)+(Y107*AB107)</f>
        <v>0</v>
      </c>
      <c r="AD107" s="23"/>
      <c r="AE107" s="97"/>
      <c r="AF107" s="121" t="str">
        <f t="shared" ref="AF107:AF110" si="37">B107</f>
        <v>Criação e apresentação de obra artística no exterior (máximo 04 por ano)</v>
      </c>
      <c r="AG107" s="139">
        <f t="shared" ref="AG107:AG110" si="38">Z107</f>
        <v>0</v>
      </c>
      <c r="AH107" s="139">
        <f t="shared" ref="AH107:AH110" si="39">AA107</f>
        <v>0</v>
      </c>
      <c r="AI107" s="139">
        <f t="shared" ref="AI107:AI110" si="40">AB107</f>
        <v>0</v>
      </c>
      <c r="AJ107" s="128" t="e">
        <f t="shared" ref="AJ107:AJ110" si="41">AC107/$AC$111</f>
        <v>#DIV/0!</v>
      </c>
      <c r="AK107" s="140"/>
      <c r="AL107" s="135"/>
    </row>
    <row r="108" spans="1:38" ht="15" customHeight="1" x14ac:dyDescent="0.25">
      <c r="A108" s="5"/>
      <c r="B108" s="156" t="s">
        <v>132</v>
      </c>
      <c r="C108" s="157"/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157"/>
      <c r="O108" s="157"/>
      <c r="P108" s="157"/>
      <c r="Q108" s="157"/>
      <c r="R108" s="157"/>
      <c r="S108" s="157"/>
      <c r="T108" s="157"/>
      <c r="U108" s="157"/>
      <c r="V108" s="157"/>
      <c r="W108" s="157"/>
      <c r="X108" s="158"/>
      <c r="Y108" s="80">
        <v>10</v>
      </c>
      <c r="Z108" s="102">
        <v>0</v>
      </c>
      <c r="AA108" s="102">
        <v>0</v>
      </c>
      <c r="AB108" s="102">
        <v>0</v>
      </c>
      <c r="AC108" s="86">
        <f t="shared" si="36"/>
        <v>0</v>
      </c>
      <c r="AD108" s="23"/>
      <c r="AE108" s="97"/>
      <c r="AF108" s="121" t="str">
        <f t="shared" si="37"/>
        <v>Criação e apresentação de obra artística no Brasil em evento internacional (máximo 04 por ano)</v>
      </c>
      <c r="AG108" s="139">
        <f t="shared" si="38"/>
        <v>0</v>
      </c>
      <c r="AH108" s="139">
        <f t="shared" si="39"/>
        <v>0</v>
      </c>
      <c r="AI108" s="139">
        <f t="shared" si="40"/>
        <v>0</v>
      </c>
      <c r="AJ108" s="128" t="e">
        <f t="shared" si="41"/>
        <v>#DIV/0!</v>
      </c>
      <c r="AK108" s="140"/>
      <c r="AL108" s="135"/>
    </row>
    <row r="109" spans="1:38" ht="15" customHeight="1" x14ac:dyDescent="0.25">
      <c r="A109" s="5"/>
      <c r="B109" s="159" t="s">
        <v>133</v>
      </c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1"/>
      <c r="Y109" s="87">
        <v>8</v>
      </c>
      <c r="Z109" s="102">
        <v>0</v>
      </c>
      <c r="AA109" s="102">
        <v>0</v>
      </c>
      <c r="AB109" s="102">
        <v>0</v>
      </c>
      <c r="AC109" s="86">
        <f t="shared" si="36"/>
        <v>0</v>
      </c>
      <c r="AD109" s="23"/>
      <c r="AE109" s="97"/>
      <c r="AF109" s="121" t="str">
        <f t="shared" si="37"/>
        <v>Criação e apresentação de obra artística no Brasil em evento nacional (máximo 04 por ano)</v>
      </c>
      <c r="AG109" s="139">
        <f t="shared" si="38"/>
        <v>0</v>
      </c>
      <c r="AH109" s="139">
        <f t="shared" si="39"/>
        <v>0</v>
      </c>
      <c r="AI109" s="139">
        <f t="shared" si="40"/>
        <v>0</v>
      </c>
      <c r="AJ109" s="128" t="e">
        <f t="shared" si="41"/>
        <v>#DIV/0!</v>
      </c>
      <c r="AK109" s="140"/>
      <c r="AL109" s="135"/>
    </row>
    <row r="110" spans="1:38" ht="15" customHeight="1" x14ac:dyDescent="0.25">
      <c r="A110" s="5"/>
      <c r="B110" s="150" t="s">
        <v>134</v>
      </c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  <c r="X110" s="150"/>
      <c r="Y110" s="80">
        <v>5</v>
      </c>
      <c r="Z110" s="102">
        <v>0</v>
      </c>
      <c r="AA110" s="102">
        <v>0</v>
      </c>
      <c r="AB110" s="102">
        <v>0</v>
      </c>
      <c r="AC110" s="86">
        <f t="shared" si="36"/>
        <v>0</v>
      </c>
      <c r="AD110" s="23"/>
      <c r="AE110" s="97"/>
      <c r="AF110" s="121" t="str">
        <f t="shared" si="37"/>
        <v>Criação e apresentação de obra artística no Brasil em evento regional/local (máximo 04 por ano)</v>
      </c>
      <c r="AG110" s="139">
        <f t="shared" si="38"/>
        <v>0</v>
      </c>
      <c r="AH110" s="139">
        <f t="shared" si="39"/>
        <v>0</v>
      </c>
      <c r="AI110" s="139">
        <f t="shared" si="40"/>
        <v>0</v>
      </c>
      <c r="AJ110" s="128" t="e">
        <f t="shared" si="41"/>
        <v>#DIV/0!</v>
      </c>
      <c r="AK110" s="140"/>
      <c r="AL110" s="135"/>
    </row>
    <row r="111" spans="1:38" ht="15" customHeight="1" x14ac:dyDescent="0.25">
      <c r="A111" s="5"/>
      <c r="B111" s="143" t="s">
        <v>92</v>
      </c>
      <c r="C111" s="143"/>
      <c r="D111" s="143"/>
      <c r="E111" s="143"/>
      <c r="F111" s="143"/>
      <c r="G111" s="143"/>
      <c r="H111" s="143"/>
      <c r="I111" s="143"/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  <c r="Y111" s="143"/>
      <c r="Z111" s="104">
        <f>($Y106*Z106)+($Y107*Z107)+($Y108*Z108)+($Y109*Z109)+($Y110*Z110)</f>
        <v>0</v>
      </c>
      <c r="AA111" s="104">
        <f>($Y106*AA106)+($Y107*AA107)+($Y108*AA108)+($Y109*AA109)+($Y110*AA110)</f>
        <v>0</v>
      </c>
      <c r="AB111" s="104">
        <f>($Y106*AB106)+($Y107*AB107)+($Y108*AB108)+($Y109*AB109)+($Y110*AB110)</f>
        <v>0</v>
      </c>
      <c r="AC111" s="107">
        <f>SUM(AC106:AC110)</f>
        <v>0</v>
      </c>
      <c r="AD111" s="23"/>
      <c r="AE111" s="97"/>
    </row>
    <row r="112" spans="1:38" ht="15" customHeight="1" x14ac:dyDescent="0.25">
      <c r="A112" s="5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88"/>
      <c r="Z112" s="90"/>
      <c r="AA112" s="90"/>
      <c r="AB112" s="90"/>
      <c r="AC112" s="90"/>
      <c r="AD112" s="23"/>
      <c r="AE112" s="97"/>
      <c r="AF112" s="120"/>
      <c r="AG112" s="120"/>
      <c r="AH112" s="120"/>
      <c r="AI112" s="120"/>
    </row>
    <row r="113" spans="1:58" ht="15" customHeight="1" x14ac:dyDescent="0.25">
      <c r="A113" s="5"/>
      <c r="B113" s="151" t="s">
        <v>113</v>
      </c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M113" s="151"/>
      <c r="N113" s="151"/>
      <c r="O113" s="151"/>
      <c r="P113" s="151"/>
      <c r="Q113" s="151"/>
      <c r="R113" s="151"/>
      <c r="S113" s="151"/>
      <c r="T113" s="151"/>
      <c r="U113" s="151"/>
      <c r="V113" s="151"/>
      <c r="W113" s="151"/>
      <c r="X113" s="151"/>
      <c r="Y113" s="101" t="s">
        <v>0</v>
      </c>
      <c r="Z113" s="101">
        <v>2018</v>
      </c>
      <c r="AA113" s="101">
        <v>2019</v>
      </c>
      <c r="AB113" s="101">
        <v>2020</v>
      </c>
      <c r="AC113" s="101" t="s">
        <v>1</v>
      </c>
      <c r="AD113" s="23"/>
      <c r="AE113" s="97"/>
      <c r="AF113" s="127" t="s">
        <v>74</v>
      </c>
      <c r="AG113" s="121">
        <v>2018</v>
      </c>
      <c r="AH113" s="121">
        <v>2019</v>
      </c>
      <c r="AI113" s="121">
        <v>2020</v>
      </c>
      <c r="AJ113" s="121" t="s">
        <v>96</v>
      </c>
      <c r="AK113" s="140"/>
      <c r="AL113" s="135"/>
    </row>
    <row r="114" spans="1:58" ht="30" customHeight="1" x14ac:dyDescent="0.25">
      <c r="A114" s="5"/>
      <c r="B114" s="156" t="s">
        <v>72</v>
      </c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7"/>
      <c r="O114" s="157"/>
      <c r="P114" s="157"/>
      <c r="Q114" s="157"/>
      <c r="R114" s="157"/>
      <c r="S114" s="157"/>
      <c r="T114" s="157"/>
      <c r="U114" s="157"/>
      <c r="V114" s="157"/>
      <c r="W114" s="157"/>
      <c r="X114" s="158"/>
      <c r="Y114" s="80">
        <v>60</v>
      </c>
      <c r="Z114" s="102">
        <v>0</v>
      </c>
      <c r="AA114" s="102">
        <v>0</v>
      </c>
      <c r="AB114" s="102">
        <v>0</v>
      </c>
      <c r="AC114" s="86">
        <f>(Y114*Z114)+(Y114*AA114)+(Y114*AB114)</f>
        <v>0</v>
      </c>
      <c r="AD114" s="23"/>
      <c r="AE114" s="97"/>
      <c r="AF114" s="121" t="str">
        <f>B114</f>
        <v>Coordenação de projetos de pesquisa e/ou desenvolvimento tecnológico e de inovação financiados por agências de fomento (FAPESP, CNPq, CAPES, BNDES, FINEP, FEHIDRO, FUNDECITROS, entre outros) ou pela iniciativa privada</v>
      </c>
      <c r="AG114" s="139">
        <f>Z114</f>
        <v>0</v>
      </c>
      <c r="AH114" s="139">
        <f>AA114</f>
        <v>0</v>
      </c>
      <c r="AI114" s="139">
        <f>AB114</f>
        <v>0</v>
      </c>
      <c r="AJ114" s="128" t="e">
        <f>AC114/$AC$118</f>
        <v>#DIV/0!</v>
      </c>
      <c r="AK114" s="140"/>
      <c r="AL114" s="135"/>
    </row>
    <row r="115" spans="1:58" s="40" customFormat="1" ht="30" customHeight="1" x14ac:dyDescent="0.25">
      <c r="A115" s="38"/>
      <c r="B115" s="156" t="s">
        <v>73</v>
      </c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8"/>
      <c r="Y115" s="81">
        <v>40</v>
      </c>
      <c r="Z115" s="106">
        <v>0</v>
      </c>
      <c r="AA115" s="106">
        <v>0</v>
      </c>
      <c r="AB115" s="106">
        <v>0</v>
      </c>
      <c r="AC115" s="86">
        <f t="shared" ref="AC115:AC117" si="42">(Y115*Z115)+(Y115*AA115)+(Y115*AB115)</f>
        <v>0</v>
      </c>
      <c r="AD115" s="39"/>
      <c r="AE115" s="98"/>
      <c r="AF115" s="121" t="str">
        <f t="shared" ref="AF115:AF117" si="43">B115</f>
        <v>Integrante de projetos de pesquisa e/ou desenvolvimento tecnológico e de inovação financiados por agências de fomento (FAPESP, CNPq, CAPES, BNDES, FINEP, FEHIDRO, FUNDECITROS, entre outros) ou pela iniciativa privada</v>
      </c>
      <c r="AG115" s="139">
        <f t="shared" ref="AG115:AG117" si="44">Z115</f>
        <v>0</v>
      </c>
      <c r="AH115" s="139">
        <f t="shared" ref="AH115:AH117" si="45">AA115</f>
        <v>0</v>
      </c>
      <c r="AI115" s="139">
        <f t="shared" ref="AI115:AI117" si="46">AB115</f>
        <v>0</v>
      </c>
      <c r="AJ115" s="128" t="e">
        <f t="shared" ref="AJ115:AJ117" si="47">AC115/$AC$118</f>
        <v>#DIV/0!</v>
      </c>
      <c r="AK115" s="140"/>
      <c r="AL115" s="135"/>
      <c r="AM115" s="137"/>
      <c r="AN115" s="129"/>
      <c r="AO115" s="12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</row>
    <row r="116" spans="1:58" x14ac:dyDescent="0.25">
      <c r="A116" s="5"/>
      <c r="B116" s="174" t="s">
        <v>135</v>
      </c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6"/>
      <c r="Y116" s="87">
        <v>30</v>
      </c>
      <c r="Z116" s="103">
        <v>0</v>
      </c>
      <c r="AA116" s="103">
        <v>0</v>
      </c>
      <c r="AB116" s="103">
        <v>0</v>
      </c>
      <c r="AC116" s="86">
        <f t="shared" si="42"/>
        <v>0</v>
      </c>
      <c r="AD116" s="23"/>
      <c r="AE116" s="97"/>
      <c r="AF116" s="121" t="str">
        <f t="shared" si="43"/>
        <v>Coordenação de Programa de extensão (máximo 04 por ano)</v>
      </c>
      <c r="AG116" s="139">
        <f t="shared" si="44"/>
        <v>0</v>
      </c>
      <c r="AH116" s="139">
        <f t="shared" si="45"/>
        <v>0</v>
      </c>
      <c r="AI116" s="139">
        <f t="shared" si="46"/>
        <v>0</v>
      </c>
      <c r="AJ116" s="128" t="e">
        <f t="shared" si="47"/>
        <v>#DIV/0!</v>
      </c>
      <c r="AK116" s="140"/>
      <c r="AL116" s="135"/>
    </row>
    <row r="117" spans="1:58" x14ac:dyDescent="0.25">
      <c r="A117" s="5"/>
      <c r="B117" s="177" t="s">
        <v>136</v>
      </c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80">
        <v>15</v>
      </c>
      <c r="Z117" s="103">
        <v>0</v>
      </c>
      <c r="AA117" s="103">
        <v>0</v>
      </c>
      <c r="AB117" s="103">
        <v>0</v>
      </c>
      <c r="AC117" s="86">
        <f t="shared" si="42"/>
        <v>0</v>
      </c>
      <c r="AD117" s="23"/>
      <c r="AE117" s="97"/>
      <c r="AF117" s="121" t="str">
        <f t="shared" si="43"/>
        <v>Coordenação de Projeto de extensão (máximo 04 por ano)</v>
      </c>
      <c r="AG117" s="139">
        <f t="shared" si="44"/>
        <v>0</v>
      </c>
      <c r="AH117" s="139">
        <f t="shared" si="45"/>
        <v>0</v>
      </c>
      <c r="AI117" s="139">
        <f t="shared" si="46"/>
        <v>0</v>
      </c>
      <c r="AJ117" s="128" t="e">
        <f t="shared" si="47"/>
        <v>#DIV/0!</v>
      </c>
      <c r="AK117" s="141"/>
      <c r="AL117" s="136"/>
    </row>
    <row r="118" spans="1:58" x14ac:dyDescent="0.25">
      <c r="A118" s="5"/>
      <c r="B118" s="143" t="s">
        <v>92</v>
      </c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  <c r="Y118" s="143"/>
      <c r="Z118" s="104">
        <f>($Y114*Z114)+($Y115*Z115)+($Y116*Z116)+($Y117*Z117)</f>
        <v>0</v>
      </c>
      <c r="AA118" s="104">
        <f>($Y114*AA114)+($Y115*AA115)+($Y116*AA116)+($Y117*AA117)</f>
        <v>0</v>
      </c>
      <c r="AB118" s="104">
        <f>($Y114*AB114)+($Y115*AB115)+($Y116*AB116)+($Y117*AB117)</f>
        <v>0</v>
      </c>
      <c r="AC118" s="107">
        <f>SUM(AC114:AC117)</f>
        <v>0</v>
      </c>
      <c r="AD118" s="23"/>
      <c r="AE118" s="97"/>
      <c r="AK118" s="140"/>
      <c r="AL118" s="135"/>
    </row>
    <row r="119" spans="1:58" x14ac:dyDescent="0.25">
      <c r="A119" s="5"/>
      <c r="B119" s="152" t="s">
        <v>80</v>
      </c>
      <c r="C119" s="152"/>
      <c r="D119" s="152"/>
      <c r="E119" s="152"/>
      <c r="F119" s="152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90"/>
      <c r="AD119" s="23"/>
      <c r="AE119" s="97"/>
      <c r="AF119" s="120"/>
      <c r="AG119" s="120"/>
      <c r="AH119" s="120"/>
      <c r="AI119" s="120"/>
      <c r="AK119" s="140"/>
      <c r="AL119" s="135"/>
    </row>
    <row r="120" spans="1:58" x14ac:dyDescent="0.25">
      <c r="A120" s="5"/>
      <c r="B120" s="184"/>
      <c r="C120" s="184"/>
      <c r="D120" s="184"/>
      <c r="E120" s="184"/>
      <c r="F120" s="184"/>
      <c r="G120" s="184"/>
      <c r="H120" s="184"/>
      <c r="I120" s="184"/>
      <c r="J120" s="184"/>
      <c r="K120" s="184"/>
      <c r="L120" s="184"/>
      <c r="M120" s="184"/>
      <c r="N120" s="184"/>
      <c r="O120" s="184"/>
      <c r="P120" s="184"/>
      <c r="Q120" s="184"/>
      <c r="R120" s="184"/>
      <c r="S120" s="184"/>
      <c r="T120" s="184"/>
      <c r="U120" s="184"/>
      <c r="V120" s="184"/>
      <c r="W120" s="184"/>
      <c r="X120" s="184"/>
      <c r="Y120" s="88"/>
      <c r="Z120" s="90"/>
      <c r="AA120" s="90"/>
      <c r="AB120" s="90"/>
      <c r="AC120" s="90"/>
      <c r="AD120" s="23"/>
      <c r="AE120" s="97"/>
      <c r="AF120" s="120"/>
      <c r="AG120" s="120"/>
      <c r="AH120" s="120"/>
      <c r="AI120" s="120"/>
      <c r="AK120" s="140"/>
      <c r="AL120" s="135"/>
    </row>
    <row r="121" spans="1:58" x14ac:dyDescent="0.25">
      <c r="A121" s="5"/>
      <c r="B121" s="183" t="s">
        <v>75</v>
      </c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01" t="s">
        <v>0</v>
      </c>
      <c r="Z121" s="101">
        <v>2018</v>
      </c>
      <c r="AA121" s="101">
        <v>2019</v>
      </c>
      <c r="AB121" s="101">
        <v>2020</v>
      </c>
      <c r="AC121" s="101" t="s">
        <v>1</v>
      </c>
      <c r="AD121" s="6"/>
      <c r="AE121" s="97"/>
      <c r="AF121" s="127" t="s">
        <v>75</v>
      </c>
      <c r="AG121" s="121">
        <v>2018</v>
      </c>
      <c r="AH121" s="121">
        <v>2019</v>
      </c>
      <c r="AI121" s="121">
        <v>2020</v>
      </c>
      <c r="AJ121" s="121" t="s">
        <v>96</v>
      </c>
      <c r="AK121" s="140"/>
      <c r="AL121" s="135"/>
    </row>
    <row r="122" spans="1:58" x14ac:dyDescent="0.25">
      <c r="A122" s="5"/>
      <c r="B122" s="144" t="s">
        <v>78</v>
      </c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6"/>
      <c r="Y122" s="80">
        <v>10</v>
      </c>
      <c r="Z122" s="102">
        <v>0</v>
      </c>
      <c r="AA122" s="102">
        <v>0</v>
      </c>
      <c r="AB122" s="102">
        <v>0</v>
      </c>
      <c r="AC122" s="86">
        <f>(Y122*Z122)+(Y122*AA122)+(Y122*AB122)</f>
        <v>0</v>
      </c>
      <c r="AD122" s="6"/>
      <c r="AE122" s="97"/>
      <c r="AF122" s="121" t="str">
        <f>B122</f>
        <v>Presidente/Coordenador do Comitê de Pesquisa - CEP</v>
      </c>
      <c r="AG122" s="139">
        <f>Z122</f>
        <v>0</v>
      </c>
      <c r="AH122" s="139">
        <f>AA122</f>
        <v>0</v>
      </c>
      <c r="AI122" s="139">
        <f>AB122</f>
        <v>0</v>
      </c>
      <c r="AJ122" s="128" t="e">
        <f>AC122/$AC$130</f>
        <v>#DIV/0!</v>
      </c>
      <c r="AK122" s="140"/>
      <c r="AL122" s="135"/>
    </row>
    <row r="123" spans="1:58" x14ac:dyDescent="0.25">
      <c r="A123" s="5"/>
      <c r="B123" s="144" t="s">
        <v>79</v>
      </c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6"/>
      <c r="Y123" s="80">
        <v>8</v>
      </c>
      <c r="Z123" s="102">
        <v>0</v>
      </c>
      <c r="AA123" s="102">
        <v>0</v>
      </c>
      <c r="AB123" s="102">
        <v>0</v>
      </c>
      <c r="AC123" s="86">
        <f t="shared" ref="AC123:AC129" si="48">(Y123*Z123)+(Y123*AA123)+(Y123*AB123)</f>
        <v>0</v>
      </c>
      <c r="AD123" s="6"/>
      <c r="AE123" s="97"/>
      <c r="AF123" s="121" t="str">
        <f t="shared" ref="AF123:AF129" si="49">B123</f>
        <v>Membro do Comitê de Pesquisa - CEP</v>
      </c>
      <c r="AG123" s="139">
        <f t="shared" ref="AG123:AG129" si="50">Z123</f>
        <v>0</v>
      </c>
      <c r="AH123" s="139">
        <f t="shared" ref="AH123:AH129" si="51">AA123</f>
        <v>0</v>
      </c>
      <c r="AI123" s="139">
        <f t="shared" ref="AI123:AI129" si="52">AB123</f>
        <v>0</v>
      </c>
      <c r="AJ123" s="128" t="e">
        <f t="shared" ref="AJ123:AJ129" si="53">AC123/$AC$130</f>
        <v>#DIV/0!</v>
      </c>
      <c r="AK123" s="140"/>
      <c r="AL123" s="135"/>
    </row>
    <row r="124" spans="1:58" x14ac:dyDescent="0.25">
      <c r="A124" s="5"/>
      <c r="B124" s="144" t="s">
        <v>77</v>
      </c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6"/>
      <c r="Y124" s="80">
        <v>10</v>
      </c>
      <c r="Z124" s="102">
        <v>0</v>
      </c>
      <c r="AA124" s="102">
        <v>0</v>
      </c>
      <c r="AB124" s="102">
        <v>0</v>
      </c>
      <c r="AC124" s="86">
        <f t="shared" si="48"/>
        <v>0</v>
      </c>
      <c r="AD124" s="6"/>
      <c r="AE124" s="97"/>
      <c r="AF124" s="121" t="str">
        <f t="shared" si="49"/>
        <v>Presidente/Coordenador da Comissão de Ética no Uso de Animais - CEUA</v>
      </c>
      <c r="AG124" s="139">
        <f t="shared" si="50"/>
        <v>0</v>
      </c>
      <c r="AH124" s="139">
        <f t="shared" si="51"/>
        <v>0</v>
      </c>
      <c r="AI124" s="139">
        <f t="shared" si="52"/>
        <v>0</v>
      </c>
      <c r="AJ124" s="128" t="e">
        <f t="shared" si="53"/>
        <v>#DIV/0!</v>
      </c>
      <c r="AK124" s="140"/>
      <c r="AL124" s="135"/>
    </row>
    <row r="125" spans="1:58" x14ac:dyDescent="0.25">
      <c r="A125" s="5"/>
      <c r="B125" s="144" t="s">
        <v>76</v>
      </c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6"/>
      <c r="Y125" s="80">
        <v>8</v>
      </c>
      <c r="Z125" s="102">
        <v>0</v>
      </c>
      <c r="AA125" s="102">
        <v>0</v>
      </c>
      <c r="AB125" s="102">
        <v>0</v>
      </c>
      <c r="AC125" s="86">
        <f t="shared" si="48"/>
        <v>0</v>
      </c>
      <c r="AD125" s="6"/>
      <c r="AE125" s="97"/>
      <c r="AF125" s="121" t="str">
        <f t="shared" si="49"/>
        <v>Membro da Comissão de Ética no Uso de Animais - CEUA</v>
      </c>
      <c r="AG125" s="139">
        <f t="shared" si="50"/>
        <v>0</v>
      </c>
      <c r="AH125" s="139">
        <f t="shared" si="51"/>
        <v>0</v>
      </c>
      <c r="AI125" s="139">
        <f t="shared" si="52"/>
        <v>0</v>
      </c>
      <c r="AJ125" s="128" t="e">
        <f t="shared" si="53"/>
        <v>#DIV/0!</v>
      </c>
      <c r="AK125" s="140"/>
      <c r="AL125" s="135"/>
    </row>
    <row r="126" spans="1:58" x14ac:dyDescent="0.25">
      <c r="A126" s="5"/>
      <c r="B126" s="144" t="s">
        <v>25</v>
      </c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6"/>
      <c r="Y126" s="80">
        <v>10</v>
      </c>
      <c r="Z126" s="102">
        <v>0</v>
      </c>
      <c r="AA126" s="102">
        <v>0</v>
      </c>
      <c r="AB126" s="102">
        <v>0</v>
      </c>
      <c r="AC126" s="86">
        <f t="shared" si="48"/>
        <v>0</v>
      </c>
      <c r="AD126" s="6"/>
      <c r="AE126" s="97"/>
      <c r="AF126" s="121" t="str">
        <f t="shared" si="49"/>
        <v xml:space="preserve">Coordenador de Programas de Inciação Científica (PIBIC), Iniciação Tecnológica (PIBIT) e/ou Iniciação a docência (PIBID) </v>
      </c>
      <c r="AG126" s="139">
        <f t="shared" si="50"/>
        <v>0</v>
      </c>
      <c r="AH126" s="139">
        <f t="shared" si="51"/>
        <v>0</v>
      </c>
      <c r="AI126" s="139">
        <f t="shared" si="52"/>
        <v>0</v>
      </c>
      <c r="AJ126" s="128" t="e">
        <f t="shared" si="53"/>
        <v>#DIV/0!</v>
      </c>
      <c r="AK126" s="140"/>
      <c r="AL126" s="135"/>
    </row>
    <row r="127" spans="1:58" x14ac:dyDescent="0.25">
      <c r="A127" s="5"/>
      <c r="B127" s="144" t="s">
        <v>93</v>
      </c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6"/>
      <c r="Y127" s="80">
        <v>3</v>
      </c>
      <c r="Z127" s="102">
        <v>0</v>
      </c>
      <c r="AA127" s="102">
        <v>0</v>
      </c>
      <c r="AB127" s="102">
        <v>0</v>
      </c>
      <c r="AC127" s="86">
        <f t="shared" si="48"/>
        <v>0</v>
      </c>
      <c r="AD127" s="6"/>
      <c r="AE127" s="97"/>
      <c r="AF127" s="121" t="str">
        <f t="shared" si="49"/>
        <v>Outro tipo de Comissão/Conselho</v>
      </c>
      <c r="AG127" s="139">
        <f t="shared" si="50"/>
        <v>0</v>
      </c>
      <c r="AH127" s="139">
        <f t="shared" si="51"/>
        <v>0</v>
      </c>
      <c r="AI127" s="139">
        <f t="shared" si="52"/>
        <v>0</v>
      </c>
      <c r="AJ127" s="128" t="e">
        <f t="shared" si="53"/>
        <v>#DIV/0!</v>
      </c>
      <c r="AK127" s="140"/>
      <c r="AL127" s="135"/>
    </row>
    <row r="128" spans="1:58" x14ac:dyDescent="0.25">
      <c r="A128" s="5"/>
      <c r="B128" s="144" t="s">
        <v>116</v>
      </c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T128" s="145"/>
      <c r="U128" s="145"/>
      <c r="V128" s="145"/>
      <c r="W128" s="145"/>
      <c r="X128" s="146"/>
      <c r="Y128" s="80">
        <v>8</v>
      </c>
      <c r="Z128" s="102">
        <v>0</v>
      </c>
      <c r="AA128" s="102">
        <v>0</v>
      </c>
      <c r="AB128" s="102">
        <v>0</v>
      </c>
      <c r="AC128" s="86">
        <f t="shared" si="48"/>
        <v>0</v>
      </c>
      <c r="AD128" s="6"/>
      <c r="AE128" s="97"/>
      <c r="AF128" s="121" t="str">
        <f t="shared" si="49"/>
        <v>Membro titular/suplente de Núcleo Docente Estruturante de curso de graduação</v>
      </c>
      <c r="AG128" s="139">
        <f t="shared" si="50"/>
        <v>0</v>
      </c>
      <c r="AH128" s="139">
        <f t="shared" si="51"/>
        <v>0</v>
      </c>
      <c r="AI128" s="139">
        <f t="shared" si="52"/>
        <v>0</v>
      </c>
      <c r="AJ128" s="128" t="e">
        <f t="shared" si="53"/>
        <v>#DIV/0!</v>
      </c>
      <c r="AK128" s="140"/>
      <c r="AL128" s="135"/>
    </row>
    <row r="129" spans="1:58" x14ac:dyDescent="0.25">
      <c r="A129" s="5"/>
      <c r="B129" s="182" t="s">
        <v>2</v>
      </c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  <c r="R129" s="182"/>
      <c r="S129" s="182"/>
      <c r="T129" s="182"/>
      <c r="U129" s="182"/>
      <c r="V129" s="182"/>
      <c r="W129" s="182"/>
      <c r="X129" s="182"/>
      <c r="Y129" s="80">
        <v>100</v>
      </c>
      <c r="Z129" s="102">
        <v>0</v>
      </c>
      <c r="AA129" s="102">
        <v>0</v>
      </c>
      <c r="AB129" s="102">
        <v>0</v>
      </c>
      <c r="AC129" s="86">
        <f t="shared" si="48"/>
        <v>0</v>
      </c>
      <c r="AD129" s="24"/>
      <c r="AE129" s="97"/>
      <c r="AF129" s="121" t="str">
        <f t="shared" si="49"/>
        <v>Atuação como Bolsista de Produtividade CNPq, por ano.</v>
      </c>
      <c r="AG129" s="139">
        <f t="shared" si="50"/>
        <v>0</v>
      </c>
      <c r="AH129" s="139">
        <f t="shared" si="51"/>
        <v>0</v>
      </c>
      <c r="AI129" s="139">
        <f t="shared" si="52"/>
        <v>0</v>
      </c>
      <c r="AJ129" s="128" t="e">
        <f t="shared" si="53"/>
        <v>#DIV/0!</v>
      </c>
      <c r="AK129" s="140"/>
      <c r="AL129" s="135"/>
    </row>
    <row r="130" spans="1:58" x14ac:dyDescent="0.25">
      <c r="A130" s="5"/>
      <c r="B130" s="143" t="s">
        <v>92</v>
      </c>
      <c r="C130" s="143"/>
      <c r="D130" s="143"/>
      <c r="E130" s="143"/>
      <c r="F130" s="143"/>
      <c r="G130" s="143"/>
      <c r="H130" s="143"/>
      <c r="I130" s="143"/>
      <c r="J130" s="143"/>
      <c r="K130" s="143"/>
      <c r="L130" s="143"/>
      <c r="M130" s="143"/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  <c r="Y130" s="143"/>
      <c r="Z130" s="104">
        <f>($Y122*Z122)+($Y123*Z123)+($Y124*Z124)+($Y125*Z125)+($Y126*Z126)+($Y127*Z127)+($Y128*Z128)+($Y129*Z129)</f>
        <v>0</v>
      </c>
      <c r="AA130" s="104">
        <f>($Y122*AA122)+($Y123*AA123)+($Y124*AA124)+($Y125*AA125)+($Y126*AA126)+($Y127*AA127)+($Y128*AA128)+($Y129*AA129)</f>
        <v>0</v>
      </c>
      <c r="AB130" s="104">
        <f>($Y122*AB122)+($Y123*AB123)+($Y124*AB124)+($Y125*AB125)+($Y126*AB126)+($Y127*AB127)+($Y128*AB128)+($Y129*AB129)</f>
        <v>0</v>
      </c>
      <c r="AC130" s="107">
        <f>SUM(AC122:AC129)</f>
        <v>0</v>
      </c>
      <c r="AD130" s="108"/>
      <c r="AE130" s="97"/>
      <c r="AF130" s="120"/>
      <c r="AG130" s="120"/>
      <c r="AH130" s="120"/>
      <c r="AI130" s="120"/>
      <c r="AK130" s="140"/>
      <c r="AL130" s="135"/>
    </row>
    <row r="131" spans="1:58" x14ac:dyDescent="0.25">
      <c r="A131" s="5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1"/>
      <c r="Z131" s="51"/>
      <c r="AA131" s="51"/>
      <c r="AB131" s="51"/>
      <c r="AC131" s="51"/>
      <c r="AD131" s="25"/>
      <c r="AE131" s="97"/>
      <c r="AF131" s="120"/>
      <c r="AG131" s="120"/>
      <c r="AH131" s="120"/>
      <c r="AI131" s="120"/>
      <c r="AK131" s="140"/>
      <c r="AL131" s="135"/>
    </row>
    <row r="132" spans="1:58" x14ac:dyDescent="0.25">
      <c r="A132" s="5"/>
      <c r="B132" s="248" t="s">
        <v>94</v>
      </c>
      <c r="C132" s="249"/>
      <c r="D132" s="249"/>
      <c r="E132" s="249"/>
      <c r="F132" s="249"/>
      <c r="G132" s="249"/>
      <c r="H132" s="249"/>
      <c r="I132" s="249"/>
      <c r="J132" s="249"/>
      <c r="K132" s="249"/>
      <c r="L132" s="249"/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50"/>
      <c r="Y132" s="105" t="s">
        <v>0</v>
      </c>
      <c r="Z132" s="101">
        <v>2018</v>
      </c>
      <c r="AA132" s="101">
        <v>2019</v>
      </c>
      <c r="AB132" s="101">
        <v>2020</v>
      </c>
      <c r="AC132" s="105" t="s">
        <v>1</v>
      </c>
      <c r="AD132" s="6"/>
      <c r="AE132" s="97"/>
      <c r="AF132" s="127" t="s">
        <v>94</v>
      </c>
      <c r="AG132" s="121">
        <v>2018</v>
      </c>
      <c r="AH132" s="121">
        <v>2019</v>
      </c>
      <c r="AI132" s="121">
        <v>2020</v>
      </c>
      <c r="AJ132" s="121" t="s">
        <v>96</v>
      </c>
      <c r="AK132" s="140"/>
      <c r="AL132" s="135"/>
    </row>
    <row r="133" spans="1:58" x14ac:dyDescent="0.25">
      <c r="A133" s="5"/>
      <c r="B133" s="153" t="s">
        <v>13</v>
      </c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5"/>
      <c r="Y133" s="80">
        <v>20</v>
      </c>
      <c r="Z133" s="102">
        <v>0</v>
      </c>
      <c r="AA133" s="102">
        <v>0</v>
      </c>
      <c r="AB133" s="102">
        <v>0</v>
      </c>
      <c r="AC133" s="86">
        <f>(Y133*Z133)+(Y133*AA133)+(Y133*AB133)</f>
        <v>0</v>
      </c>
      <c r="AD133" s="6"/>
      <c r="AE133" s="97"/>
      <c r="AF133" s="121" t="str">
        <f>B133</f>
        <v>Orientação de Tese de doutorado concluída</v>
      </c>
      <c r="AG133" s="139">
        <f>Z133</f>
        <v>0</v>
      </c>
      <c r="AH133" s="139">
        <f>AA133</f>
        <v>0</v>
      </c>
      <c r="AI133" s="139">
        <f>AB133</f>
        <v>0</v>
      </c>
      <c r="AJ133" s="128" t="e">
        <f>AC133/$AC$145</f>
        <v>#DIV/0!</v>
      </c>
      <c r="AK133" s="140"/>
      <c r="AL133" s="135"/>
    </row>
    <row r="134" spans="1:58" x14ac:dyDescent="0.25">
      <c r="A134" s="5"/>
      <c r="B134" s="153" t="s">
        <v>81</v>
      </c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5"/>
      <c r="Y134" s="80">
        <v>15</v>
      </c>
      <c r="Z134" s="102">
        <v>0</v>
      </c>
      <c r="AA134" s="102">
        <v>0</v>
      </c>
      <c r="AB134" s="102">
        <v>0</v>
      </c>
      <c r="AC134" s="86">
        <f t="shared" ref="AC134:AC144" si="54">(Y134*Z134)+(Y134*AA134)+(Y134*AB134)</f>
        <v>0</v>
      </c>
      <c r="AD134" s="6"/>
      <c r="AE134" s="97"/>
      <c r="AF134" s="121" t="str">
        <f t="shared" ref="AF134:AF144" si="55">B134</f>
        <v>Orientação de Dissertação de mestrado concluída</v>
      </c>
      <c r="AG134" s="139">
        <f t="shared" ref="AG134:AG144" si="56">Z134</f>
        <v>0</v>
      </c>
      <c r="AH134" s="139">
        <f t="shared" ref="AH134:AH144" si="57">AA134</f>
        <v>0</v>
      </c>
      <c r="AI134" s="139">
        <f t="shared" ref="AI134:AI144" si="58">AB134</f>
        <v>0</v>
      </c>
      <c r="AJ134" s="128" t="e">
        <f t="shared" ref="AJ134:AJ143" si="59">AC134/$AC$145</f>
        <v>#DIV/0!</v>
      </c>
      <c r="AK134" s="140"/>
      <c r="AL134" s="135"/>
    </row>
    <row r="135" spans="1:58" x14ac:dyDescent="0.25">
      <c r="A135" s="5"/>
      <c r="B135" s="153" t="s">
        <v>82</v>
      </c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5"/>
      <c r="Y135" s="80">
        <v>10</v>
      </c>
      <c r="Z135" s="102">
        <v>0</v>
      </c>
      <c r="AA135" s="102">
        <v>0</v>
      </c>
      <c r="AB135" s="102">
        <v>0</v>
      </c>
      <c r="AC135" s="86">
        <f t="shared" si="54"/>
        <v>0</v>
      </c>
      <c r="AD135" s="6"/>
      <c r="AE135" s="97"/>
      <c r="AF135" s="121" t="str">
        <f t="shared" si="55"/>
        <v>Co-orientação de Tese de doutorado concluída</v>
      </c>
      <c r="AG135" s="139">
        <f t="shared" si="56"/>
        <v>0</v>
      </c>
      <c r="AH135" s="139">
        <f t="shared" si="57"/>
        <v>0</v>
      </c>
      <c r="AI135" s="139">
        <f t="shared" si="58"/>
        <v>0</v>
      </c>
      <c r="AJ135" s="128" t="e">
        <f t="shared" si="59"/>
        <v>#DIV/0!</v>
      </c>
      <c r="AK135" s="140"/>
      <c r="AL135" s="135"/>
    </row>
    <row r="136" spans="1:58" x14ac:dyDescent="0.25">
      <c r="A136" s="5"/>
      <c r="B136" s="153" t="s">
        <v>83</v>
      </c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5"/>
      <c r="Y136" s="80">
        <v>8</v>
      </c>
      <c r="Z136" s="102">
        <v>0</v>
      </c>
      <c r="AA136" s="102">
        <v>0</v>
      </c>
      <c r="AB136" s="102">
        <v>0</v>
      </c>
      <c r="AC136" s="86">
        <f t="shared" si="54"/>
        <v>0</v>
      </c>
      <c r="AD136" s="6"/>
      <c r="AE136" s="97"/>
      <c r="AF136" s="121" t="str">
        <f t="shared" si="55"/>
        <v>Co-orientação de Dissertação de mestrado concluída</v>
      </c>
      <c r="AG136" s="139">
        <f t="shared" si="56"/>
        <v>0</v>
      </c>
      <c r="AH136" s="139">
        <f t="shared" si="57"/>
        <v>0</v>
      </c>
      <c r="AI136" s="139">
        <f t="shared" si="58"/>
        <v>0</v>
      </c>
      <c r="AJ136" s="128" t="e">
        <f t="shared" si="59"/>
        <v>#DIV/0!</v>
      </c>
      <c r="AK136" s="140"/>
      <c r="AL136" s="135"/>
    </row>
    <row r="137" spans="1:58" s="28" customFormat="1" x14ac:dyDescent="0.25">
      <c r="A137" s="26"/>
      <c r="B137" s="153" t="s">
        <v>84</v>
      </c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5"/>
      <c r="Y137" s="80">
        <v>6</v>
      </c>
      <c r="Z137" s="102">
        <v>0</v>
      </c>
      <c r="AA137" s="102">
        <v>0</v>
      </c>
      <c r="AB137" s="102">
        <v>0</v>
      </c>
      <c r="AC137" s="86">
        <f t="shared" si="54"/>
        <v>0</v>
      </c>
      <c r="AD137" s="27"/>
      <c r="AE137" s="97"/>
      <c r="AF137" s="121" t="str">
        <f t="shared" si="55"/>
        <v>Orientação de TCC/Monografia de especialização lato sensu concluída (máximo 04 por ano)</v>
      </c>
      <c r="AG137" s="139">
        <f t="shared" si="56"/>
        <v>0</v>
      </c>
      <c r="AH137" s="139">
        <f t="shared" si="57"/>
        <v>0</v>
      </c>
      <c r="AI137" s="139">
        <f t="shared" si="58"/>
        <v>0</v>
      </c>
      <c r="AJ137" s="128" t="e">
        <f t="shared" si="59"/>
        <v>#DIV/0!</v>
      </c>
      <c r="AK137" s="140"/>
      <c r="AL137" s="135"/>
      <c r="AM137" s="131"/>
      <c r="AN137" s="120"/>
      <c r="AO137" s="120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</row>
    <row r="138" spans="1:58" s="28" customFormat="1" x14ac:dyDescent="0.25">
      <c r="A138" s="26"/>
      <c r="B138" s="153" t="s">
        <v>85</v>
      </c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5"/>
      <c r="Y138" s="80">
        <v>5</v>
      </c>
      <c r="Z138" s="102">
        <v>0</v>
      </c>
      <c r="AA138" s="102">
        <v>0</v>
      </c>
      <c r="AB138" s="102">
        <v>0</v>
      </c>
      <c r="AC138" s="86">
        <f t="shared" si="54"/>
        <v>0</v>
      </c>
      <c r="AD138" s="27"/>
      <c r="AE138" s="97"/>
      <c r="AF138" s="121" t="str">
        <f t="shared" si="55"/>
        <v>Co-orientação de TCC/Monografia de especialização lato sensu concluída (máximo 04 por ano)</v>
      </c>
      <c r="AG138" s="139">
        <f t="shared" si="56"/>
        <v>0</v>
      </c>
      <c r="AH138" s="139">
        <f t="shared" si="57"/>
        <v>0</v>
      </c>
      <c r="AI138" s="139">
        <f t="shared" si="58"/>
        <v>0</v>
      </c>
      <c r="AJ138" s="128" t="e">
        <f t="shared" si="59"/>
        <v>#DIV/0!</v>
      </c>
      <c r="AK138" s="140"/>
      <c r="AL138" s="135"/>
      <c r="AM138" s="131"/>
      <c r="AN138" s="120"/>
      <c r="AO138" s="120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</row>
    <row r="139" spans="1:58" ht="15" customHeight="1" x14ac:dyDescent="0.25">
      <c r="A139" s="5"/>
      <c r="B139" s="156" t="s">
        <v>86</v>
      </c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8"/>
      <c r="Y139" s="80">
        <v>6</v>
      </c>
      <c r="Z139" s="102">
        <v>0</v>
      </c>
      <c r="AA139" s="102">
        <v>0</v>
      </c>
      <c r="AB139" s="102">
        <v>0</v>
      </c>
      <c r="AC139" s="86">
        <f t="shared" si="54"/>
        <v>0</v>
      </c>
      <c r="AD139" s="6"/>
      <c r="AE139" s="97"/>
      <c r="AF139" s="121" t="str">
        <f t="shared" si="55"/>
        <v xml:space="preserve">Orientação de Iniciação Científica concluída vinculada às agências de fomentos estadual ou federal (máximo 05 por ano) </v>
      </c>
      <c r="AG139" s="139">
        <f t="shared" si="56"/>
        <v>0</v>
      </c>
      <c r="AH139" s="139">
        <f t="shared" si="57"/>
        <v>0</v>
      </c>
      <c r="AI139" s="139">
        <f t="shared" si="58"/>
        <v>0</v>
      </c>
      <c r="AJ139" s="128" t="e">
        <f t="shared" si="59"/>
        <v>#DIV/0!</v>
      </c>
      <c r="AK139" s="140"/>
      <c r="AL139" s="135"/>
    </row>
    <row r="140" spans="1:58" x14ac:dyDescent="0.25">
      <c r="A140" s="5"/>
      <c r="B140" s="156" t="s">
        <v>89</v>
      </c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8"/>
      <c r="Y140" s="80">
        <v>5</v>
      </c>
      <c r="Z140" s="102">
        <v>0</v>
      </c>
      <c r="AA140" s="102">
        <v>0</v>
      </c>
      <c r="AB140" s="102">
        <v>0</v>
      </c>
      <c r="AC140" s="86">
        <f t="shared" si="54"/>
        <v>0</v>
      </c>
      <c r="AD140" s="6"/>
      <c r="AE140" s="97"/>
      <c r="AF140" s="121" t="str">
        <f t="shared" si="55"/>
        <v>Orientação de Iniciação Científica/Tecnológica/Iniciação à Docência concluída vinculada ao PIBIC/PIBIT/PIBID - UNIFEB (máximo 05 por ano)</v>
      </c>
      <c r="AG140" s="139">
        <f t="shared" si="56"/>
        <v>0</v>
      </c>
      <c r="AH140" s="139">
        <f t="shared" si="57"/>
        <v>0</v>
      </c>
      <c r="AI140" s="139">
        <f t="shared" si="58"/>
        <v>0</v>
      </c>
      <c r="AJ140" s="128" t="e">
        <f t="shared" si="59"/>
        <v>#DIV/0!</v>
      </c>
      <c r="AK140" s="140"/>
      <c r="AL140" s="135"/>
    </row>
    <row r="141" spans="1:58" x14ac:dyDescent="0.25">
      <c r="A141" s="5"/>
      <c r="B141" s="153" t="s">
        <v>115</v>
      </c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5"/>
      <c r="Y141" s="80">
        <v>3</v>
      </c>
      <c r="Z141" s="102">
        <v>0</v>
      </c>
      <c r="AA141" s="102">
        <v>0</v>
      </c>
      <c r="AB141" s="102">
        <v>0</v>
      </c>
      <c r="AC141" s="86">
        <f t="shared" si="54"/>
        <v>0</v>
      </c>
      <c r="AD141" s="6"/>
      <c r="AE141" s="97"/>
      <c r="AF141" s="121" t="str">
        <f t="shared" si="55"/>
        <v>Co-orientação de Iniciação Científica concluida (máximo 05 por ano)</v>
      </c>
      <c r="AG141" s="139">
        <f t="shared" si="56"/>
        <v>0</v>
      </c>
      <c r="AH141" s="139">
        <f t="shared" si="57"/>
        <v>0</v>
      </c>
      <c r="AI141" s="139">
        <f t="shared" si="58"/>
        <v>0</v>
      </c>
      <c r="AJ141" s="128" t="e">
        <f t="shared" si="59"/>
        <v>#DIV/0!</v>
      </c>
      <c r="AK141" s="140"/>
      <c r="AL141" s="135"/>
    </row>
    <row r="142" spans="1:58" x14ac:dyDescent="0.25">
      <c r="A142" s="5"/>
      <c r="B142" s="153" t="s">
        <v>87</v>
      </c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5"/>
      <c r="Y142" s="80">
        <v>4</v>
      </c>
      <c r="Z142" s="102">
        <v>0</v>
      </c>
      <c r="AA142" s="102">
        <v>0</v>
      </c>
      <c r="AB142" s="102">
        <v>0</v>
      </c>
      <c r="AC142" s="86">
        <f t="shared" si="54"/>
        <v>0</v>
      </c>
      <c r="AD142" s="6"/>
      <c r="AE142" s="97"/>
      <c r="AF142" s="121" t="str">
        <f t="shared" si="55"/>
        <v>Orientação de TCC/Monografia de graduação concluída (máximo 05 por ano)</v>
      </c>
      <c r="AG142" s="139">
        <f t="shared" si="56"/>
        <v>0</v>
      </c>
      <c r="AH142" s="139">
        <f t="shared" si="57"/>
        <v>0</v>
      </c>
      <c r="AI142" s="139">
        <f t="shared" si="58"/>
        <v>0</v>
      </c>
      <c r="AJ142" s="128" t="e">
        <f t="shared" si="59"/>
        <v>#DIV/0!</v>
      </c>
      <c r="AK142" s="140"/>
      <c r="AL142" s="135"/>
    </row>
    <row r="143" spans="1:58" x14ac:dyDescent="0.25">
      <c r="A143" s="5"/>
      <c r="B143" s="153" t="s">
        <v>88</v>
      </c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5"/>
      <c r="Y143" s="80">
        <v>3</v>
      </c>
      <c r="Z143" s="102">
        <v>0</v>
      </c>
      <c r="AA143" s="102">
        <v>0</v>
      </c>
      <c r="AB143" s="102">
        <v>0</v>
      </c>
      <c r="AC143" s="86">
        <f t="shared" si="54"/>
        <v>0</v>
      </c>
      <c r="AD143" s="6"/>
      <c r="AE143" s="97"/>
      <c r="AF143" s="121" t="str">
        <f t="shared" si="55"/>
        <v>Co-orientação de TCC/Monografia de graduação concluída (máximo 05 por ano)</v>
      </c>
      <c r="AG143" s="139">
        <f t="shared" si="56"/>
        <v>0</v>
      </c>
      <c r="AH143" s="139">
        <f t="shared" si="57"/>
        <v>0</v>
      </c>
      <c r="AI143" s="139">
        <f t="shared" si="58"/>
        <v>0</v>
      </c>
      <c r="AJ143" s="128" t="e">
        <f t="shared" si="59"/>
        <v>#DIV/0!</v>
      </c>
      <c r="AK143" s="140"/>
      <c r="AL143" s="135"/>
    </row>
    <row r="144" spans="1:58" x14ac:dyDescent="0.25">
      <c r="A144" s="5"/>
      <c r="B144" s="153" t="s">
        <v>137</v>
      </c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80">
        <v>4</v>
      </c>
      <c r="Z144" s="102">
        <v>0</v>
      </c>
      <c r="AA144" s="102">
        <v>0</v>
      </c>
      <c r="AB144" s="102">
        <v>0</v>
      </c>
      <c r="AC144" s="86">
        <f t="shared" si="54"/>
        <v>0</v>
      </c>
      <c r="AD144" s="6"/>
      <c r="AE144" s="97"/>
      <c r="AF144" s="121" t="str">
        <f t="shared" si="55"/>
        <v>Orientação de Monitoria (máximo 04 por ano)</v>
      </c>
      <c r="AG144" s="139">
        <f t="shared" si="56"/>
        <v>0</v>
      </c>
      <c r="AH144" s="139">
        <f t="shared" si="57"/>
        <v>0</v>
      </c>
      <c r="AI144" s="139">
        <f t="shared" si="58"/>
        <v>0</v>
      </c>
      <c r="AJ144" s="128" t="e">
        <f>AC144/$AC$145</f>
        <v>#DIV/0!</v>
      </c>
      <c r="AK144" s="140"/>
      <c r="AL144" s="135"/>
    </row>
    <row r="145" spans="1:38" ht="15" customHeight="1" x14ac:dyDescent="0.25">
      <c r="A145" s="5"/>
      <c r="B145" s="143" t="s">
        <v>92</v>
      </c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04">
        <f>($Y133*Z133)+($Y134*Z134)+($Y135*Z135)+($Y136*Z136)+($Y137*Z137)+($Y138*Z138)+($Y139*Z139)+($Y140*Z140)+($Y141*Z141)+($Y142*Z142)+($Y143*Z143)+($Y144*Z144)</f>
        <v>0</v>
      </c>
      <c r="AA145" s="104">
        <f>($Y133*AA133)+($Y134*AA134)+($Y135*AA135)+($Y136*AA136)+($Y137*AA137)+($Y138*AA138)+($Y139*AA139)+($Y140*AA140)+($Y141*AA141)+($Y142*AA142)+($Y143*AA143)+($Y144*AA144)</f>
        <v>0</v>
      </c>
      <c r="AB145" s="104">
        <f>($Y133*AB133)+($Y134*AB134)+($Y135*AB135)+($Y136*AB136)+($Y137*AB137)+($Y138*AB138)+($Y139*AB139)+($Y140*AB140)+($Y141*AB141)+($Y142*AB142)+($Y143*AB143)+($Y144*AB144)</f>
        <v>0</v>
      </c>
      <c r="AC145" s="107">
        <f>SUM(AC133:AC144)</f>
        <v>0</v>
      </c>
      <c r="AD145" s="6"/>
      <c r="AE145" s="97"/>
      <c r="AF145" s="120"/>
      <c r="AG145" s="120"/>
      <c r="AH145" s="120"/>
      <c r="AI145" s="120"/>
      <c r="AK145" s="140"/>
      <c r="AL145" s="135"/>
    </row>
    <row r="146" spans="1:38" x14ac:dyDescent="0.25">
      <c r="A146" s="5"/>
      <c r="B146" s="188"/>
      <c r="C146" s="188"/>
      <c r="D146" s="188"/>
      <c r="E146" s="188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88"/>
      <c r="W146" s="188"/>
      <c r="X146" s="188"/>
      <c r="Y146" s="53"/>
      <c r="Z146" s="51"/>
      <c r="AA146" s="51"/>
      <c r="AB146" s="51"/>
      <c r="AC146" s="51"/>
      <c r="AD146" s="6"/>
      <c r="AE146" s="97"/>
      <c r="AF146" s="120"/>
      <c r="AG146" s="120"/>
      <c r="AH146" s="120"/>
      <c r="AI146" s="120"/>
      <c r="AK146" s="140"/>
      <c r="AL146" s="135"/>
    </row>
    <row r="147" spans="1:38" x14ac:dyDescent="0.25">
      <c r="A147" s="5"/>
      <c r="B147" s="170" t="s">
        <v>112</v>
      </c>
      <c r="C147" s="171"/>
      <c r="D147" s="171"/>
      <c r="E147" s="171"/>
      <c r="F147" s="171"/>
      <c r="G147" s="171"/>
      <c r="H147" s="171"/>
      <c r="I147" s="171"/>
      <c r="J147" s="171"/>
      <c r="K147" s="171"/>
      <c r="L147" s="171"/>
      <c r="M147" s="171"/>
      <c r="N147" s="171"/>
      <c r="O147" s="171"/>
      <c r="P147" s="171"/>
      <c r="Q147" s="171"/>
      <c r="R147" s="171"/>
      <c r="S147" s="171"/>
      <c r="T147" s="171"/>
      <c r="U147" s="171"/>
      <c r="V147" s="171"/>
      <c r="W147" s="171"/>
      <c r="X147" s="172"/>
      <c r="Y147" s="101" t="s">
        <v>0</v>
      </c>
      <c r="Z147" s="101">
        <v>2018</v>
      </c>
      <c r="AA147" s="101">
        <v>2019</v>
      </c>
      <c r="AB147" s="101">
        <v>2020</v>
      </c>
      <c r="AC147" s="101" t="s">
        <v>1</v>
      </c>
      <c r="AD147" s="6"/>
      <c r="AE147" s="97"/>
      <c r="AF147" s="127" t="s">
        <v>95</v>
      </c>
      <c r="AG147" s="121">
        <v>2018</v>
      </c>
      <c r="AH147" s="121">
        <v>2019</v>
      </c>
      <c r="AI147" s="121">
        <v>2020</v>
      </c>
      <c r="AJ147" s="121" t="s">
        <v>96</v>
      </c>
      <c r="AK147" s="140"/>
      <c r="AL147" s="135"/>
    </row>
    <row r="148" spans="1:38" x14ac:dyDescent="0.25">
      <c r="A148" s="5"/>
      <c r="B148" s="153" t="s">
        <v>11</v>
      </c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5"/>
      <c r="Y148" s="80">
        <v>90</v>
      </c>
      <c r="Z148" s="102">
        <v>0</v>
      </c>
      <c r="AA148" s="102">
        <v>0</v>
      </c>
      <c r="AB148" s="102">
        <v>0</v>
      </c>
      <c r="AC148" s="86">
        <f>(Y148*Z148)+(Y148*AA148)+(Y148*AB148)</f>
        <v>0</v>
      </c>
      <c r="AD148" s="6"/>
      <c r="AE148" s="97"/>
      <c r="AF148" s="121" t="str">
        <f>B148</f>
        <v>Reitoria</v>
      </c>
      <c r="AG148" s="139">
        <f>Z148</f>
        <v>0</v>
      </c>
      <c r="AH148" s="139">
        <f>AA148</f>
        <v>0</v>
      </c>
      <c r="AI148" s="139">
        <f>AB148</f>
        <v>0</v>
      </c>
      <c r="AJ148" s="128" t="e">
        <f>AC148/$AC$153</f>
        <v>#DIV/0!</v>
      </c>
      <c r="AK148" s="140"/>
      <c r="AL148" s="135"/>
    </row>
    <row r="149" spans="1:38" x14ac:dyDescent="0.25">
      <c r="A149" s="5"/>
      <c r="B149" s="153" t="s">
        <v>15</v>
      </c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5"/>
      <c r="Y149" s="80">
        <v>80</v>
      </c>
      <c r="Z149" s="102">
        <v>0</v>
      </c>
      <c r="AA149" s="102">
        <v>0</v>
      </c>
      <c r="AB149" s="102">
        <v>0</v>
      </c>
      <c r="AC149" s="86">
        <f t="shared" ref="AC149:AC152" si="60">(Y149*Z149)+(Y149*AA149)+(Y149*AB149)</f>
        <v>0</v>
      </c>
      <c r="AD149" s="6"/>
      <c r="AE149" s="97"/>
      <c r="AF149" s="121" t="str">
        <f t="shared" ref="AF149:AF152" si="61">B149</f>
        <v>Pró-Reitorias</v>
      </c>
      <c r="AG149" s="139">
        <f t="shared" ref="AG149:AG152" si="62">Z149</f>
        <v>0</v>
      </c>
      <c r="AH149" s="139">
        <f t="shared" ref="AH149:AH152" si="63">AA149</f>
        <v>0</v>
      </c>
      <c r="AI149" s="139">
        <f t="shared" ref="AI149:AI152" si="64">AB149</f>
        <v>0</v>
      </c>
      <c r="AJ149" s="128" t="e">
        <f t="shared" ref="AJ149:AJ152" si="65">AC149/$AC$153</f>
        <v>#DIV/0!</v>
      </c>
      <c r="AK149" s="140"/>
      <c r="AL149" s="135"/>
    </row>
    <row r="150" spans="1:38" x14ac:dyDescent="0.25">
      <c r="A150" s="5"/>
      <c r="B150" s="153" t="s">
        <v>16</v>
      </c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5"/>
      <c r="Y150" s="80">
        <v>60</v>
      </c>
      <c r="Z150" s="102">
        <v>0</v>
      </c>
      <c r="AA150" s="102">
        <v>0</v>
      </c>
      <c r="AB150" s="102">
        <v>0</v>
      </c>
      <c r="AC150" s="86">
        <f t="shared" si="60"/>
        <v>0</v>
      </c>
      <c r="AD150" s="6"/>
      <c r="AE150" s="97"/>
      <c r="AF150" s="121" t="str">
        <f t="shared" si="61"/>
        <v>Procurador Institucional</v>
      </c>
      <c r="AG150" s="139">
        <f t="shared" si="62"/>
        <v>0</v>
      </c>
      <c r="AH150" s="139">
        <f t="shared" si="63"/>
        <v>0</v>
      </c>
      <c r="AI150" s="139">
        <f t="shared" si="64"/>
        <v>0</v>
      </c>
      <c r="AJ150" s="128" t="e">
        <f t="shared" si="65"/>
        <v>#DIV/0!</v>
      </c>
      <c r="AK150" s="140"/>
      <c r="AL150" s="135"/>
    </row>
    <row r="151" spans="1:38" x14ac:dyDescent="0.25">
      <c r="A151" s="5"/>
      <c r="B151" s="153" t="s">
        <v>90</v>
      </c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5"/>
      <c r="Y151" s="80">
        <v>60</v>
      </c>
      <c r="Z151" s="102">
        <v>0</v>
      </c>
      <c r="AA151" s="102">
        <v>0</v>
      </c>
      <c r="AB151" s="102">
        <v>0</v>
      </c>
      <c r="AC151" s="86">
        <f t="shared" si="60"/>
        <v>0</v>
      </c>
      <c r="AD151" s="6"/>
      <c r="AE151" s="97"/>
      <c r="AF151" s="121" t="str">
        <f t="shared" si="61"/>
        <v>Coordenação de Área</v>
      </c>
      <c r="AG151" s="139">
        <f t="shared" si="62"/>
        <v>0</v>
      </c>
      <c r="AH151" s="139">
        <f t="shared" si="63"/>
        <v>0</v>
      </c>
      <c r="AI151" s="139">
        <f t="shared" si="64"/>
        <v>0</v>
      </c>
      <c r="AJ151" s="128" t="e">
        <f t="shared" si="65"/>
        <v>#DIV/0!</v>
      </c>
      <c r="AK151" s="140"/>
      <c r="AL151" s="135"/>
    </row>
    <row r="152" spans="1:38" x14ac:dyDescent="0.25">
      <c r="A152" s="5"/>
      <c r="B152" s="153" t="s">
        <v>91</v>
      </c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5"/>
      <c r="Y152" s="80">
        <v>40</v>
      </c>
      <c r="Z152" s="102">
        <v>0</v>
      </c>
      <c r="AA152" s="102">
        <v>0</v>
      </c>
      <c r="AB152" s="102">
        <v>0</v>
      </c>
      <c r="AC152" s="86">
        <f t="shared" si="60"/>
        <v>0</v>
      </c>
      <c r="AD152" s="6"/>
      <c r="AE152" s="97"/>
      <c r="AF152" s="121" t="str">
        <f t="shared" si="61"/>
        <v>Coordenação de Curso</v>
      </c>
      <c r="AG152" s="139">
        <f t="shared" si="62"/>
        <v>0</v>
      </c>
      <c r="AH152" s="139">
        <f t="shared" si="63"/>
        <v>0</v>
      </c>
      <c r="AI152" s="139">
        <f t="shared" si="64"/>
        <v>0</v>
      </c>
      <c r="AJ152" s="128" t="e">
        <f t="shared" si="65"/>
        <v>#DIV/0!</v>
      </c>
      <c r="AK152" s="140"/>
      <c r="AL152" s="135"/>
    </row>
    <row r="153" spans="1:38" x14ac:dyDescent="0.25">
      <c r="A153" s="5"/>
      <c r="B153" s="143" t="s">
        <v>92</v>
      </c>
      <c r="C153" s="143"/>
      <c r="D153" s="143"/>
      <c r="E153" s="143"/>
      <c r="F153" s="143"/>
      <c r="G153" s="143"/>
      <c r="H153" s="143"/>
      <c r="I153" s="143"/>
      <c r="J153" s="143"/>
      <c r="K153" s="143"/>
      <c r="L153" s="143"/>
      <c r="M153" s="143"/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  <c r="Y153" s="143"/>
      <c r="Z153" s="104">
        <f>($Y148*Z148)+($Y149*Z149)+($Y150*Z150)+($Y151*Z151)+($Y152*Z152)</f>
        <v>0</v>
      </c>
      <c r="AA153" s="104">
        <f>($Y148*AA148)+($Y149*AA149)+($Y150*AA150)+($Y151*AA151)+($Y152*AA152)</f>
        <v>0</v>
      </c>
      <c r="AB153" s="104">
        <f>($Y148*AB148)+($Y149*AB149)+($Y150*AB150)+($Y151*AB151)+($Y152*AB152)</f>
        <v>0</v>
      </c>
      <c r="AC153" s="107">
        <f>SUM(AC148:AC152)</f>
        <v>0</v>
      </c>
      <c r="AD153" s="6"/>
      <c r="AF153" s="120"/>
      <c r="AG153" s="120"/>
      <c r="AH153" s="120"/>
      <c r="AI153" s="120"/>
    </row>
    <row r="154" spans="1:38" x14ac:dyDescent="0.25">
      <c r="A154" s="5"/>
      <c r="B154" s="247" t="s">
        <v>114</v>
      </c>
      <c r="C154" s="247"/>
      <c r="D154" s="247"/>
      <c r="E154" s="247"/>
      <c r="F154" s="247"/>
      <c r="G154" s="247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  <c r="S154" s="247"/>
      <c r="T154" s="247"/>
      <c r="U154" s="247"/>
      <c r="V154" s="247"/>
      <c r="W154" s="247"/>
      <c r="X154" s="247"/>
      <c r="Y154" s="247"/>
      <c r="Z154" s="247"/>
      <c r="AA154" s="247"/>
      <c r="AB154" s="247"/>
      <c r="AC154" s="78"/>
      <c r="AD154" s="6"/>
    </row>
    <row r="155" spans="1:38" ht="12" customHeight="1" x14ac:dyDescent="0.25">
      <c r="A155" s="5"/>
      <c r="B155" s="60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6"/>
    </row>
    <row r="156" spans="1:38" ht="12" customHeight="1" x14ac:dyDescent="0.25">
      <c r="A156" s="5"/>
      <c r="B156" s="185" t="s">
        <v>3</v>
      </c>
      <c r="C156" s="186"/>
      <c r="D156" s="186"/>
      <c r="E156" s="186"/>
      <c r="F156" s="186"/>
      <c r="G156" s="186"/>
      <c r="H156" s="186"/>
      <c r="I156" s="186"/>
      <c r="J156" s="186"/>
      <c r="K156" s="186"/>
      <c r="L156" s="186"/>
      <c r="M156" s="186"/>
      <c r="N156" s="186"/>
      <c r="O156" s="186"/>
      <c r="P156" s="186"/>
      <c r="Q156" s="186"/>
      <c r="R156" s="186"/>
      <c r="S156" s="186"/>
      <c r="T156" s="186"/>
      <c r="U156" s="186"/>
      <c r="V156" s="186"/>
      <c r="W156" s="186"/>
      <c r="X156" s="187"/>
      <c r="Y156" s="218"/>
      <c r="Z156" s="216"/>
      <c r="AA156" s="216"/>
      <c r="AB156" s="216"/>
      <c r="AC156" s="217"/>
      <c r="AD156" s="6"/>
    </row>
    <row r="157" spans="1:38" ht="12" customHeight="1" x14ac:dyDescent="0.25">
      <c r="A157" s="5"/>
      <c r="B157" s="179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0"/>
      <c r="P157" s="180"/>
      <c r="Q157" s="180"/>
      <c r="R157" s="180"/>
      <c r="S157" s="180"/>
      <c r="T157" s="180"/>
      <c r="U157" s="180"/>
      <c r="V157" s="180"/>
      <c r="W157" s="180"/>
      <c r="X157" s="181"/>
      <c r="Y157" s="219"/>
      <c r="Z157" s="101">
        <v>2018</v>
      </c>
      <c r="AA157" s="101">
        <v>2019</v>
      </c>
      <c r="AB157" s="101">
        <v>2020</v>
      </c>
      <c r="AC157" s="101" t="s">
        <v>4</v>
      </c>
      <c r="AD157" s="6"/>
    </row>
    <row r="158" spans="1:38" ht="12" customHeight="1" x14ac:dyDescent="0.25">
      <c r="A158" s="5"/>
      <c r="B158" s="61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42"/>
      <c r="Z158" s="29">
        <f>SUM(Z55,Z66,Z75,Z84,Z103,Z111,Z118,Z130,Z145,Z153)</f>
        <v>0</v>
      </c>
      <c r="AA158" s="29">
        <f t="shared" ref="AA158:AB158" si="66">SUM(AA55,AA66,AA75,AA84,AA103,AA111,AA118,AA130,AA145,AA153)</f>
        <v>0</v>
      </c>
      <c r="AB158" s="29">
        <f t="shared" si="66"/>
        <v>0</v>
      </c>
      <c r="AC158" s="30">
        <f>SUM(AC55,AC66,AC75,AC84,AC103,AC111,AC118,AC130,AC145,AC153)</f>
        <v>0</v>
      </c>
      <c r="AD158" s="6"/>
    </row>
    <row r="159" spans="1:38" ht="15.75" thickBot="1" x14ac:dyDescent="0.3">
      <c r="A159" s="31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32"/>
    </row>
    <row r="161" spans="2:29" hidden="1" x14ac:dyDescent="0.25">
      <c r="B161" s="142" t="s">
        <v>105</v>
      </c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2"/>
      <c r="AB161" s="142"/>
      <c r="AC161" s="142"/>
    </row>
    <row r="162" spans="2:29" hidden="1" x14ac:dyDescent="0.25"/>
    <row r="163" spans="2:29" hidden="1" x14ac:dyDescent="0.25"/>
    <row r="164" spans="2:29" hidden="1" x14ac:dyDescent="0.25"/>
    <row r="165" spans="2:29" hidden="1" x14ac:dyDescent="0.25"/>
    <row r="166" spans="2:29" hidden="1" x14ac:dyDescent="0.25"/>
    <row r="167" spans="2:29" hidden="1" x14ac:dyDescent="0.25"/>
    <row r="168" spans="2:29" hidden="1" x14ac:dyDescent="0.25"/>
    <row r="169" spans="2:29" hidden="1" x14ac:dyDescent="0.25"/>
    <row r="170" spans="2:29" hidden="1" x14ac:dyDescent="0.25"/>
    <row r="171" spans="2:29" hidden="1" x14ac:dyDescent="0.25"/>
    <row r="172" spans="2:29" hidden="1" x14ac:dyDescent="0.25"/>
    <row r="173" spans="2:29" hidden="1" x14ac:dyDescent="0.25"/>
    <row r="174" spans="2:29" hidden="1" x14ac:dyDescent="0.25"/>
    <row r="175" spans="2:29" hidden="1" x14ac:dyDescent="0.25"/>
    <row r="176" spans="2:29" hidden="1" x14ac:dyDescent="0.25"/>
    <row r="177" spans="2:29" hidden="1" x14ac:dyDescent="0.25"/>
    <row r="178" spans="2:29" hidden="1" x14ac:dyDescent="0.25"/>
    <row r="179" spans="2:29" hidden="1" x14ac:dyDescent="0.25"/>
    <row r="180" spans="2:29" hidden="1" x14ac:dyDescent="0.25"/>
    <row r="181" spans="2:29" hidden="1" x14ac:dyDescent="0.25"/>
    <row r="182" spans="2:29" hidden="1" x14ac:dyDescent="0.25"/>
    <row r="183" spans="2:29" hidden="1" x14ac:dyDescent="0.25"/>
    <row r="184" spans="2:29" hidden="1" x14ac:dyDescent="0.25"/>
    <row r="185" spans="2:29" hidden="1" x14ac:dyDescent="0.25"/>
    <row r="186" spans="2:29" hidden="1" x14ac:dyDescent="0.25"/>
    <row r="187" spans="2:29" hidden="1" x14ac:dyDescent="0.25"/>
    <row r="188" spans="2:29" hidden="1" x14ac:dyDescent="0.25"/>
    <row r="189" spans="2:29" hidden="1" x14ac:dyDescent="0.25"/>
    <row r="190" spans="2:29" hidden="1" x14ac:dyDescent="0.25"/>
    <row r="191" spans="2:29" hidden="1" x14ac:dyDescent="0.25">
      <c r="C191" s="115"/>
      <c r="D191" s="115"/>
    </row>
    <row r="192" spans="2:29" hidden="1" x14ac:dyDescent="0.25">
      <c r="B192" s="40"/>
      <c r="C192" s="117"/>
      <c r="D192" s="118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</row>
    <row r="193" spans="2:29" ht="30.75" hidden="1" customHeight="1" x14ac:dyDescent="0.25">
      <c r="B193" s="246" t="s">
        <v>139</v>
      </c>
      <c r="C193" s="246"/>
      <c r="D193" s="246"/>
      <c r="E193" s="246"/>
      <c r="F193" s="246"/>
      <c r="G193" s="246"/>
      <c r="H193" s="246"/>
      <c r="I193" s="246"/>
      <c r="J193" s="246"/>
      <c r="K193" s="246"/>
      <c r="L193" s="246"/>
      <c r="M193" s="246"/>
      <c r="N193" s="246"/>
      <c r="O193" s="246"/>
      <c r="P193" s="246"/>
      <c r="Q193" s="246"/>
      <c r="R193" s="246"/>
      <c r="S193" s="246"/>
      <c r="T193" s="246"/>
      <c r="U193" s="246"/>
      <c r="V193" s="246"/>
      <c r="W193" s="246"/>
      <c r="X193" s="246"/>
      <c r="Y193" s="246"/>
      <c r="Z193" s="246"/>
      <c r="AA193" s="246"/>
      <c r="AB193" s="246"/>
      <c r="AC193" s="246"/>
    </row>
    <row r="194" spans="2:29" hidden="1" x14ac:dyDescent="0.25">
      <c r="C194" s="114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  <c r="W194" s="113"/>
      <c r="X194" s="113"/>
      <c r="Y194" s="113"/>
      <c r="Z194" s="113"/>
      <c r="AA194" s="113"/>
      <c r="AB194" s="113"/>
      <c r="AC194" s="113"/>
    </row>
    <row r="195" spans="2:29" hidden="1" x14ac:dyDescent="0.25">
      <c r="C195" s="114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  <c r="W195" s="113"/>
      <c r="X195" s="113"/>
      <c r="Y195" s="113"/>
      <c r="Z195" s="113"/>
      <c r="AA195" s="113"/>
      <c r="AB195" s="113"/>
      <c r="AC195" s="113"/>
    </row>
    <row r="196" spans="2:29" hidden="1" x14ac:dyDescent="0.25">
      <c r="C196" s="114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</row>
    <row r="197" spans="2:29" hidden="1" x14ac:dyDescent="0.25">
      <c r="C197" s="114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  <c r="W197" s="113"/>
      <c r="X197" s="113"/>
      <c r="Y197" s="113"/>
      <c r="Z197" s="113"/>
      <c r="AA197" s="113"/>
      <c r="AB197" s="113"/>
      <c r="AC197" s="113"/>
    </row>
    <row r="198" spans="2:29" hidden="1" x14ac:dyDescent="0.25">
      <c r="C198" s="114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  <c r="W198" s="113"/>
      <c r="X198" s="113"/>
      <c r="Y198" s="113"/>
      <c r="Z198" s="113"/>
      <c r="AA198" s="113"/>
      <c r="AB198" s="113"/>
      <c r="AC198" s="113"/>
    </row>
    <row r="199" spans="2:29" hidden="1" x14ac:dyDescent="0.25">
      <c r="C199" s="114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  <c r="W199" s="113"/>
      <c r="X199" s="113"/>
      <c r="Y199" s="113"/>
      <c r="Z199" s="113"/>
      <c r="AA199" s="113"/>
      <c r="AB199" s="113"/>
      <c r="AC199" s="113"/>
    </row>
    <row r="200" spans="2:29" hidden="1" x14ac:dyDescent="0.25"/>
    <row r="201" spans="2:29" hidden="1" x14ac:dyDescent="0.25"/>
    <row r="202" spans="2:29" hidden="1" x14ac:dyDescent="0.25"/>
    <row r="203" spans="2:29" hidden="1" x14ac:dyDescent="0.25"/>
    <row r="204" spans="2:29" hidden="1" x14ac:dyDescent="0.25"/>
    <row r="205" spans="2:29" hidden="1" x14ac:dyDescent="0.25"/>
    <row r="206" spans="2:29" hidden="1" x14ac:dyDescent="0.25"/>
    <row r="207" spans="2:29" hidden="1" x14ac:dyDescent="0.25"/>
    <row r="208" spans="2:29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spans="3:29" hidden="1" x14ac:dyDescent="0.25">
      <c r="C225" s="115"/>
      <c r="D225" s="115"/>
    </row>
    <row r="226" spans="3:29" hidden="1" x14ac:dyDescent="0.25">
      <c r="C226" s="114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3"/>
      <c r="Z226" s="113"/>
      <c r="AA226" s="113"/>
      <c r="AB226" s="113"/>
      <c r="AC226" s="113"/>
    </row>
    <row r="227" spans="3:29" hidden="1" x14ac:dyDescent="0.25">
      <c r="C227" s="114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3"/>
      <c r="Z227" s="113"/>
      <c r="AA227" s="113"/>
      <c r="AB227" s="113"/>
      <c r="AC227" s="113"/>
    </row>
    <row r="228" spans="3:29" hidden="1" x14ac:dyDescent="0.25">
      <c r="C228" s="114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</row>
    <row r="229" spans="3:29" hidden="1" x14ac:dyDescent="0.25">
      <c r="C229" s="114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</row>
    <row r="230" spans="3:29" hidden="1" x14ac:dyDescent="0.25">
      <c r="C230" s="114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</row>
    <row r="231" spans="3:29" hidden="1" x14ac:dyDescent="0.25">
      <c r="C231" s="116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</row>
    <row r="232" spans="3:29" hidden="1" x14ac:dyDescent="0.25">
      <c r="C232" s="114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</row>
    <row r="233" spans="3:29" hidden="1" x14ac:dyDescent="0.25">
      <c r="C233" s="114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</row>
    <row r="234" spans="3:29" hidden="1" x14ac:dyDescent="0.25">
      <c r="C234" s="114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</row>
    <row r="235" spans="3:29" hidden="1" x14ac:dyDescent="0.25">
      <c r="C235" s="114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</row>
    <row r="236" spans="3:29" hidden="1" x14ac:dyDescent="0.25"/>
    <row r="237" spans="3:29" hidden="1" x14ac:dyDescent="0.25"/>
    <row r="238" spans="3:29" hidden="1" x14ac:dyDescent="0.25"/>
    <row r="239" spans="3:29" hidden="1" x14ac:dyDescent="0.25"/>
    <row r="240" spans="3:29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</sheetData>
  <sheetProtection algorithmName="SHA-512" hashValue="HlhO/KDJm7uMJs8lc43sn1eE12b77CficV4a6FoyuX62mRXZfG/tihjNqm0i3WPHGo1fhRmBWZG3Usjx/7ciqA==" saltValue="7/5Hw6Br6sAJ9GjSV2FP7Q==" spinCount="100000" sheet="1" objects="1" scenarios="1"/>
  <mergeCells count="156">
    <mergeCell ref="B193:AC193"/>
    <mergeCell ref="B91:X91"/>
    <mergeCell ref="B154:AB154"/>
    <mergeCell ref="B128:X128"/>
    <mergeCell ref="B96:X96"/>
    <mergeCell ref="B73:X73"/>
    <mergeCell ref="B74:X74"/>
    <mergeCell ref="B82:X82"/>
    <mergeCell ref="B83:X83"/>
    <mergeCell ref="B97:X97"/>
    <mergeCell ref="B132:X132"/>
    <mergeCell ref="B114:X114"/>
    <mergeCell ref="B115:X115"/>
    <mergeCell ref="B106:X106"/>
    <mergeCell ref="B89:X89"/>
    <mergeCell ref="B90:X90"/>
    <mergeCell ref="B92:X92"/>
    <mergeCell ref="B101:X101"/>
    <mergeCell ref="B102:X102"/>
    <mergeCell ref="B93:X93"/>
    <mergeCell ref="B94:X94"/>
    <mergeCell ref="B95:X95"/>
    <mergeCell ref="B100:X100"/>
    <mergeCell ref="B133:X133"/>
    <mergeCell ref="B6:AC6"/>
    <mergeCell ref="AB25:AC25"/>
    <mergeCell ref="B19:AC19"/>
    <mergeCell ref="B20:AC20"/>
    <mergeCell ref="B14:AC14"/>
    <mergeCell ref="B15:AC15"/>
    <mergeCell ref="B18:AC18"/>
    <mergeCell ref="B21:AC21"/>
    <mergeCell ref="B23:AC23"/>
    <mergeCell ref="B22:AC22"/>
    <mergeCell ref="B8:AC8"/>
    <mergeCell ref="B17:AC17"/>
    <mergeCell ref="T10:X10"/>
    <mergeCell ref="B12:AC12"/>
    <mergeCell ref="B16:AC16"/>
    <mergeCell ref="B25:D25"/>
    <mergeCell ref="X27:AC27"/>
    <mergeCell ref="N31:U31"/>
    <mergeCell ref="W32:AC33"/>
    <mergeCell ref="W34:AC34"/>
    <mergeCell ref="W29:Y29"/>
    <mergeCell ref="F29:P29"/>
    <mergeCell ref="Y10:AB10"/>
    <mergeCell ref="C31:I31"/>
    <mergeCell ref="Z156:AC156"/>
    <mergeCell ref="Y156:Y157"/>
    <mergeCell ref="K31:M31"/>
    <mergeCell ref="AB39:AC39"/>
    <mergeCell ref="Z41:AA41"/>
    <mergeCell ref="B27:C27"/>
    <mergeCell ref="D27:I27"/>
    <mergeCell ref="L27:O27"/>
    <mergeCell ref="R27:U27"/>
    <mergeCell ref="B29:E29"/>
    <mergeCell ref="R29:T29"/>
    <mergeCell ref="B43:D43"/>
    <mergeCell ref="E43:O43"/>
    <mergeCell ref="Q43:V43"/>
    <mergeCell ref="B47:X47"/>
    <mergeCell ref="B41:D41"/>
    <mergeCell ref="J41:Q41"/>
    <mergeCell ref="S41:V41"/>
    <mergeCell ref="W41:Y41"/>
    <mergeCell ref="B37:G37"/>
    <mergeCell ref="S39:T39"/>
    <mergeCell ref="U39:W39"/>
    <mergeCell ref="Y39:AA39"/>
    <mergeCell ref="B39:D39"/>
    <mergeCell ref="E39:I39"/>
    <mergeCell ref="K39:N39"/>
    <mergeCell ref="O39:Q39"/>
    <mergeCell ref="B157:X157"/>
    <mergeCell ref="B48:X48"/>
    <mergeCell ref="B129:X129"/>
    <mergeCell ref="B121:X121"/>
    <mergeCell ref="B120:X120"/>
    <mergeCell ref="B117:X117"/>
    <mergeCell ref="B116:X116"/>
    <mergeCell ref="B156:X156"/>
    <mergeCell ref="B147:X147"/>
    <mergeCell ref="B148:X148"/>
    <mergeCell ref="B149:X149"/>
    <mergeCell ref="B150:X150"/>
    <mergeCell ref="B151:X151"/>
    <mergeCell ref="B152:X152"/>
    <mergeCell ref="B144:X144"/>
    <mergeCell ref="B130:Y130"/>
    <mergeCell ref="B139:X139"/>
    <mergeCell ref="B146:X146"/>
    <mergeCell ref="B143:X143"/>
    <mergeCell ref="B142:X142"/>
    <mergeCell ref="B141:X141"/>
    <mergeCell ref="B138:X138"/>
    <mergeCell ref="B137:X137"/>
    <mergeCell ref="B136:X136"/>
    <mergeCell ref="B135:X135"/>
    <mergeCell ref="B134:X134"/>
    <mergeCell ref="B140:X140"/>
    <mergeCell ref="B57:X57"/>
    <mergeCell ref="B59:X59"/>
    <mergeCell ref="B60:X60"/>
    <mergeCell ref="B61:X61"/>
    <mergeCell ref="B62:X62"/>
    <mergeCell ref="B46:X46"/>
    <mergeCell ref="B54:X54"/>
    <mergeCell ref="B58:X58"/>
    <mergeCell ref="B87:X87"/>
    <mergeCell ref="B64:X64"/>
    <mergeCell ref="B65:X65"/>
    <mergeCell ref="B68:X68"/>
    <mergeCell ref="B49:X49"/>
    <mergeCell ref="B50:X50"/>
    <mergeCell ref="B51:X51"/>
    <mergeCell ref="B52:X52"/>
    <mergeCell ref="B53:X53"/>
    <mergeCell ref="B126:X126"/>
    <mergeCell ref="B77:X77"/>
    <mergeCell ref="B78:X78"/>
    <mergeCell ref="B79:X79"/>
    <mergeCell ref="B69:X69"/>
    <mergeCell ref="B70:X70"/>
    <mergeCell ref="B71:X71"/>
    <mergeCell ref="B72:X72"/>
    <mergeCell ref="B81:X81"/>
    <mergeCell ref="B80:X80"/>
    <mergeCell ref="B86:X86"/>
    <mergeCell ref="B88:X88"/>
    <mergeCell ref="B105:X105"/>
    <mergeCell ref="B161:AC161"/>
    <mergeCell ref="B145:Y145"/>
    <mergeCell ref="B153:Y153"/>
    <mergeCell ref="B127:X127"/>
    <mergeCell ref="B55:Y55"/>
    <mergeCell ref="B66:Y66"/>
    <mergeCell ref="B75:Y75"/>
    <mergeCell ref="B84:Y84"/>
    <mergeCell ref="B110:X110"/>
    <mergeCell ref="B113:X113"/>
    <mergeCell ref="B122:X122"/>
    <mergeCell ref="B123:X123"/>
    <mergeCell ref="B124:X124"/>
    <mergeCell ref="B125:X125"/>
    <mergeCell ref="B119:AB119"/>
    <mergeCell ref="B111:Y111"/>
    <mergeCell ref="B118:Y118"/>
    <mergeCell ref="B99:X99"/>
    <mergeCell ref="B98:X98"/>
    <mergeCell ref="B107:X107"/>
    <mergeCell ref="B108:X108"/>
    <mergeCell ref="B109:X109"/>
    <mergeCell ref="B103:Y103"/>
    <mergeCell ref="B63:X63"/>
  </mergeCells>
  <conditionalFormatting sqref="Z69:AB69 Z70:Z74">
    <cfRule type="cellIs" priority="1" operator="lessThanOrEqual">
      <formula>4</formula>
    </cfRule>
  </conditionalFormatting>
  <dataValidations count="3">
    <dataValidation type="whole" operator="lessThanOrEqual" allowBlank="1" showInputMessage="1" showErrorMessage="1" errorTitle="Atenção" error="Este valor deve ser menor ou igual a 4" sqref="Z69:AB74 Z102:AB102 Z137:AB138 Z144:AB144 Z116:AB117 Z106:AB110 Z78:AB83">
      <formula1>4</formula1>
    </dataValidation>
    <dataValidation type="whole" operator="lessThanOrEqual" allowBlank="1" showInputMessage="1" showErrorMessage="1" errorTitle="Atenção" error="Este valor deve ser menor ou igual a 10" sqref="Z90:AB90">
      <formula1>10</formula1>
    </dataValidation>
    <dataValidation type="whole" operator="lessThanOrEqual" allowBlank="1" showInputMessage="1" showErrorMessage="1" errorTitle="Atenção" error="Este valor deve ser menor ou igual a 5" sqref="Z91:AB91 Z139:AB143">
      <formula1>5</formula1>
    </dataValidation>
  </dataValidations>
  <hyperlinks>
    <hyperlink ref="B21" r:id="rId1"/>
  </hyperlinks>
  <printOptions horizontalCentered="1"/>
  <pageMargins left="0.70866141732283472" right="0.51181102362204722" top="0.59055118110236227" bottom="0.59055118110236227" header="0.31496062992125984" footer="0.31496062992125984"/>
  <pageSetup paperSize="9" scale="64" orientation="portrait" r:id="rId2"/>
  <headerFooter>
    <oddHeader>&amp;C&amp;"Arial,Negrito"&amp;12Formulário Eletrônico de Produtividade Docente</oddHeader>
    <oddFooter>&amp;C&amp;"Arial,Itálico"&amp;10Pós-Graduação e Pesquisa
Centro Universitário da Fundação Educacional de Barretos - UNIFEB</oddFooter>
  </headerFooter>
  <rowBreaks count="7" manualBreakCount="7">
    <brk id="84" max="29" man="1"/>
    <brk id="159" max="29" man="1"/>
    <brk id="227" max="29" man="1"/>
    <brk id="295" max="29" man="1"/>
    <brk id="371" max="29" man="1"/>
    <brk id="451" max="29" man="1"/>
    <brk id="530" max="29" man="1"/>
  </rowBreaks>
  <ignoredErrors>
    <ignoredError sqref="AJ67 AJ111 AJ154:AJ163" formulaRang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24</xdr:col>
                    <xdr:colOff>180975</xdr:colOff>
                    <xdr:row>154</xdr:row>
                    <xdr:rowOff>133350</xdr:rowOff>
                  </from>
                  <to>
                    <xdr:col>24</xdr:col>
                    <xdr:colOff>466725</xdr:colOff>
                    <xdr:row>156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9525</xdr:rowOff>
                  </from>
                  <to>
                    <xdr:col>4</xdr:col>
                    <xdr:colOff>523875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40</xdr:row>
                    <xdr:rowOff>0</xdr:rowOff>
                  </from>
                  <to>
                    <xdr:col>6</xdr:col>
                    <xdr:colOff>504825</xdr:colOff>
                    <xdr:row>40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Produtividade Docente</vt:lpstr>
      <vt:lpstr>'Produtividade Docente'!Area_de_impressao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MNPH</dc:creator>
  <cp:lastModifiedBy>Reviewer</cp:lastModifiedBy>
  <cp:lastPrinted>2020-11-26T19:18:26Z</cp:lastPrinted>
  <dcterms:created xsi:type="dcterms:W3CDTF">2019-02-04T23:15:51Z</dcterms:created>
  <dcterms:modified xsi:type="dcterms:W3CDTF">2020-12-23T11:59:36Z</dcterms:modified>
</cp:coreProperties>
</file>